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цены'!$A$2:$P$12</definedName>
  </definedNames>
  <calcPr fullCalcOnLoad="1"/>
</workbook>
</file>

<file path=xl/sharedStrings.xml><?xml version="1.0" encoding="utf-8"?>
<sst xmlns="http://schemas.openxmlformats.org/spreadsheetml/2006/main" count="27" uniqueCount="26">
  <si>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</si>
  <si>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</si>
  <si>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</si>
  <si>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</si>
  <si>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</si>
  <si>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</si>
  <si>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</si>
  <si>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</si>
  <si>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</si>
  <si>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</si>
  <si>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</si>
  <si>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</si>
  <si>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</si>
  <si>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</si>
  <si>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</si>
  <si>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</si>
  <si>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</si>
  <si>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</si>
  <si>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мыло хозяйственное твердое</t>
  </si>
  <si>
    <t>кг</t>
  </si>
  <si>
    <t>На основании проведенного анализа рынка начальная максимальная цена единицы оказываемых услуг составляет: 24 246 (двадцать четыре тысячи двести сорок шесть) рублей 16 копеек.</t>
  </si>
  <si>
    <t xml:space="preserve">Приложение 1
к к извещению об осуществлению закупки
</t>
  </si>
  <si>
    <t>Н(М)ЦК контракта с учетом округления цены за единицу (руб.)</t>
  </si>
  <si>
    <t xml:space="preserve">Предложение №3  </t>
  </si>
  <si>
    <t>порошок чистящий</t>
  </si>
  <si>
    <t>Н(М)ЦК, определяемая методом сопоставимых рыночных цен (анализа рынка)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</si>
</sst>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933450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4</xdr:row>
      <xdr:rowOff>1885950</xdr:rowOff>
    </xdr:from>
    <xdr:to>
      <xdr:col>12</xdr:col>
      <xdr:colOff>1466850</xdr:colOff>
      <xdr:row>4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34671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34475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tabSelected="1" zoomScale="85" zoomScaleNormal="85" zoomScaleSheetLayoutView="100" zoomScalePageLayoutView="0" workbookViewId="0" topLeftCell="A1">
      <selection activeCell="A1" sqref="A1:P9"/>
    </sheetView>
  </sheetViews>
  <sheetFormatPr defaultColWidth="9.140625" defaultRowHeight="15"/>
  <cols>
    <col min="1" max="1" width="6.00390625" style="1" customWidth="1"/>
    <col min="2" max="2" width="21.7109375" style="9" customWidth="1"/>
    <col min="3" max="3" width="6.421875" style="10" customWidth="1"/>
    <col min="4" max="4" width="8.140625" style="10" customWidth="1"/>
    <col min="5" max="5" width="14.421875" style="14" customWidth="1"/>
    <col min="6" max="6" width="14.57421875" style="14" customWidth="1"/>
    <col min="7" max="7" width="14.281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2" spans="13:16" ht="57" customHeight="1">
      <c r="M2" s="33" t="s">
        <v>21</v>
      </c>
      <c r="N2" s="34"/>
      <c r="O2" s="34"/>
      <c r="P2" s="34"/>
    </row>
    <row r="3" spans="1:16" ht="24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30.75" customHeight="1">
      <c r="A4" s="36" t="s">
        <v>0</v>
      </c>
      <c r="B4" s="36" t="s">
        <v>13</v>
      </c>
      <c r="C4" s="36" t="s">
        <v>1</v>
      </c>
      <c r="D4" s="36" t="s">
        <v>2</v>
      </c>
      <c r="E4" s="41" t="s">
        <v>3</v>
      </c>
      <c r="F4" s="42"/>
      <c r="G4" s="43"/>
      <c r="H4" s="44" t="s">
        <v>10</v>
      </c>
      <c r="I4" s="45"/>
      <c r="J4" s="46" t="s">
        <v>12</v>
      </c>
      <c r="K4" s="47"/>
      <c r="L4" s="48"/>
      <c r="M4" s="49" t="s">
        <v>25</v>
      </c>
      <c r="N4" s="50"/>
      <c r="O4" s="50"/>
      <c r="P4" s="51"/>
    </row>
    <row r="5" spans="1:16" ht="183" customHeight="1">
      <c r="A5" s="37"/>
      <c r="B5" s="37"/>
      <c r="C5" s="37"/>
      <c r="D5" s="37"/>
      <c r="E5" s="19" t="s">
        <v>15</v>
      </c>
      <c r="F5" s="19" t="s">
        <v>16</v>
      </c>
      <c r="G5" s="19" t="s">
        <v>23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22" t="s">
        <v>17</v>
      </c>
      <c r="N5" s="2" t="s">
        <v>8</v>
      </c>
      <c r="O5" s="2" t="s">
        <v>9</v>
      </c>
      <c r="P5" s="2" t="s">
        <v>22</v>
      </c>
    </row>
    <row r="6" spans="1:16" s="18" customFormat="1" ht="25.5" customHeight="1">
      <c r="A6" s="23">
        <v>1</v>
      </c>
      <c r="B6" s="24" t="s">
        <v>18</v>
      </c>
      <c r="C6" s="25" t="s">
        <v>19</v>
      </c>
      <c r="D6" s="26">
        <v>48</v>
      </c>
      <c r="E6" s="27">
        <v>316.95</v>
      </c>
      <c r="F6" s="27">
        <v>278.8</v>
      </c>
      <c r="G6" s="27">
        <v>288.75</v>
      </c>
      <c r="H6" s="27"/>
      <c r="I6" s="27"/>
      <c r="J6" s="28">
        <f>AVERAGE(E6:G6)</f>
        <v>294.8333333333333</v>
      </c>
      <c r="K6" s="29">
        <f>SQRT(((SUM((POWER(G6-J6,2)),(POWER(F6-J6,2)),(POWER(E6-J6,2)))/(COLUMNS(E6:G6)-1))))</f>
        <v>19.789159490320273</v>
      </c>
      <c r="L6" s="29">
        <f>K6/J6*100</f>
        <v>6.711981737813547</v>
      </c>
      <c r="M6" s="30">
        <f>((D6/3)*(SUM(E6:G6)))</f>
        <v>14152</v>
      </c>
      <c r="N6" s="31">
        <f>M6/D6</f>
        <v>294.8333333333333</v>
      </c>
      <c r="O6" s="30">
        <f>ROUNDDOWN(N6,2)</f>
        <v>294.83</v>
      </c>
      <c r="P6" s="32">
        <f>O6*D6</f>
        <v>14151.84</v>
      </c>
    </row>
    <row r="7" spans="1:16" s="18" customFormat="1" ht="27.75" customHeight="1">
      <c r="A7" s="23">
        <v>2</v>
      </c>
      <c r="B7" s="24" t="s">
        <v>24</v>
      </c>
      <c r="C7" s="25" t="s">
        <v>19</v>
      </c>
      <c r="D7" s="26">
        <v>38</v>
      </c>
      <c r="E7" s="27">
        <v>268.29</v>
      </c>
      <c r="F7" s="27">
        <v>259.68</v>
      </c>
      <c r="G7" s="27">
        <v>268.95</v>
      </c>
      <c r="H7" s="27"/>
      <c r="I7" s="27"/>
      <c r="J7" s="28">
        <f>AVERAGE(E7:G7)</f>
        <v>265.64000000000004</v>
      </c>
      <c r="K7" s="29">
        <f>SQRT(((SUM((POWER(G7-J7,2)),(POWER(F7-J7,2)),(POWER(E7-J7,2)))/(COLUMNS(E7:G7)-1))))</f>
        <v>5.172049883750153</v>
      </c>
      <c r="L7" s="29">
        <f>K7/J7*100</f>
        <v>1.9470147130515556</v>
      </c>
      <c r="M7" s="30">
        <f>((D7/3)*(SUM(E7:G7)))</f>
        <v>10094.32</v>
      </c>
      <c r="N7" s="31">
        <f>M7/D7</f>
        <v>265.64</v>
      </c>
      <c r="O7" s="30">
        <f>ROUNDDOWN(N7,2)</f>
        <v>265.64</v>
      </c>
      <c r="P7" s="32">
        <f>O7*D7</f>
        <v>10094.32</v>
      </c>
    </row>
    <row r="8" spans="1:16" s="18" customFormat="1" ht="20.25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32">
        <f>SUM(P6:P7)</f>
        <v>24246.16</v>
      </c>
    </row>
    <row r="9" spans="1:16" ht="25.5" customHeight="1">
      <c r="A9" s="35" t="s">
        <v>20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8" ht="21" customHeight="1">
      <c r="A10" s="57"/>
      <c r="B10" s="57"/>
      <c r="C10" s="11"/>
      <c r="D10" s="11"/>
      <c r="E10" s="15"/>
      <c r="F10" s="15"/>
      <c r="G10" s="15"/>
      <c r="H10" s="5"/>
    </row>
    <row r="11" spans="1:16" s="4" customFormat="1" ht="33" customHeight="1">
      <c r="A11" s="20"/>
      <c r="B11" s="54"/>
      <c r="C11" s="55"/>
      <c r="D11" s="5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s="4" customFormat="1" ht="38.25" customHeight="1">
      <c r="A12" s="6"/>
      <c r="B12" s="6"/>
      <c r="C12" s="13"/>
      <c r="D12" s="12"/>
      <c r="E12" s="16"/>
      <c r="F12" s="7"/>
      <c r="G12" s="17"/>
      <c r="H12" s="8" t="s">
        <v>11</v>
      </c>
      <c r="M12" s="52"/>
      <c r="N12" s="53"/>
      <c r="O12" s="53"/>
      <c r="P12" s="53"/>
    </row>
    <row r="13" ht="14.25" customHeight="1">
      <c r="B13" s="21"/>
    </row>
    <row r="14" ht="14.25" customHeight="1"/>
    <row r="15" ht="14.25" customHeight="1"/>
    <row r="16" ht="14.25" customHeight="1"/>
    <row r="17" ht="14.25" customHeight="1"/>
    <row r="18" ht="14.25" customHeight="1"/>
  </sheetData>
  <sheetProtection/>
  <mergeCells count="15">
    <mergeCell ref="M12:P12"/>
    <mergeCell ref="B11:P11"/>
    <mergeCell ref="A10:B10"/>
    <mergeCell ref="A3:P3"/>
    <mergeCell ref="A4:A5"/>
    <mergeCell ref="B4:B5"/>
    <mergeCell ref="C4:C5"/>
    <mergeCell ref="M2:P2"/>
    <mergeCell ref="A9:P9"/>
    <mergeCell ref="D4:D5"/>
    <mergeCell ref="A8:O8"/>
    <mergeCell ref="E4:G4"/>
    <mergeCell ref="H4:I4"/>
    <mergeCell ref="J4:L4"/>
    <mergeCell ref="M4:P4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2022-03-18T07:20:46Z</cp:lastPrinted>
  <dcterms:created xsi:type="dcterms:W3CDTF">2014-01-15T18:15:09Z</dcterms:created>
  <dcterms:modified xsi:type="dcterms:W3CDTF">2022-03-18T07:21:03Z</dcterms:modified>
  <cp:category/>
  <cp:version/>
  <cp:contentType/>
  <cp:contentStatus/>
</cp:coreProperties>
</file>