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 работе\Отопление 8,3 школа\Гимназия 8 после экспертизы\1 этап\"/>
    </mc:Choice>
  </mc:AlternateContent>
  <bookViews>
    <workbookView xWindow="0" yWindow="0" windowWidth="14370" windowHeight="3645" tabRatio="750"/>
  </bookViews>
  <sheets>
    <sheet name="i1_abc4" sheetId="1" r:id="rId1"/>
  </sheets>
  <definedNames>
    <definedName name="_xlnm.Print_Titles" localSheetId="0">i1_abc4!$21:$21</definedName>
  </definedNames>
  <calcPr calcId="162913"/>
</workbook>
</file>

<file path=xl/calcChain.xml><?xml version="1.0" encoding="utf-8"?>
<calcChain xmlns="http://schemas.openxmlformats.org/spreadsheetml/2006/main">
  <c r="D59" i="1" l="1"/>
  <c r="G56" i="1"/>
  <c r="H53" i="1"/>
  <c r="C23" i="1" l="1"/>
  <c r="G46" i="1" l="1"/>
  <c r="H43" i="1" l="1"/>
  <c r="H40" i="1"/>
  <c r="H23" i="1" l="1"/>
  <c r="H36" i="1" l="1"/>
  <c r="H46" i="1" s="1"/>
  <c r="F48" i="1" l="1"/>
  <c r="D25" i="1"/>
  <c r="H25" i="1" l="1"/>
  <c r="G30" i="1" s="1"/>
  <c r="D32" i="1"/>
  <c r="D48" i="1" s="1"/>
  <c r="E48" i="1"/>
  <c r="D51" i="1" l="1"/>
  <c r="D53" i="1" l="1"/>
  <c r="G32" i="1"/>
  <c r="G48" i="1" s="1"/>
  <c r="D56" i="1" l="1"/>
  <c r="H48" i="1"/>
  <c r="H32" i="1"/>
  <c r="G51" i="1"/>
  <c r="H51" i="1" s="1"/>
  <c r="H30" i="1"/>
  <c r="G53" i="1" l="1"/>
  <c r="G59" i="1" l="1"/>
  <c r="H59" i="1" s="1"/>
  <c r="G7" i="1" s="1"/>
  <c r="H56" i="1"/>
</calcChain>
</file>

<file path=xl/sharedStrings.xml><?xml version="1.0" encoding="utf-8"?>
<sst xmlns="http://schemas.openxmlformats.org/spreadsheetml/2006/main" count="73" uniqueCount="59">
  <si>
    <t>Форма N 1</t>
  </si>
  <si>
    <t>Заказчик</t>
  </si>
  <si>
    <t>(наименование организации)</t>
  </si>
  <si>
    <t>Сводный сметный расчет в сумме</t>
  </si>
  <si>
    <t>тыс.руб.</t>
  </si>
  <si>
    <t>(ссылка на документ об утверждении)</t>
  </si>
  <si>
    <t>N п.п.</t>
  </si>
  <si>
    <t>Номера сметных расчетов и смет</t>
  </si>
  <si>
    <t>Наименование глав, объектов, работ и затрат</t>
  </si>
  <si>
    <t>Сметная стоимость</t>
  </si>
  <si>
    <t>Общая сметная стоимость</t>
  </si>
  <si>
    <t>монтажных работ</t>
  </si>
  <si>
    <t>оборудования, мебели и инвентаря</t>
  </si>
  <si>
    <t>прочих затрат</t>
  </si>
  <si>
    <t>ГЛАВА 2. Основные объекты строительства</t>
  </si>
  <si>
    <t>ИТОГО ПО ГЛАВЕ 2:</t>
  </si>
  <si>
    <t>-</t>
  </si>
  <si>
    <t>ГЛАВА 12. Проектные и изыскательские работы, авторский надзор</t>
  </si>
  <si>
    <t>ИТОГО ПО ГЛАВЕ 12:</t>
  </si>
  <si>
    <t>ИТОГО ПО ГЛ. 1-12:</t>
  </si>
  <si>
    <t>Резерв на непредвиденные расходы:</t>
  </si>
  <si>
    <t xml:space="preserve">ВСЕГО ПО СВОДНОМУ СМЕТНОМУ РАСЧЕТУ </t>
  </si>
  <si>
    <t>ГЛАВА 10. Содержание службы заказчика-застройщика строящегося предприятия</t>
  </si>
  <si>
    <t>Постановление</t>
  </si>
  <si>
    <t>Правительства РФ</t>
  </si>
  <si>
    <t>Строительный контроль</t>
  </si>
  <si>
    <t>Договор</t>
  </si>
  <si>
    <t>Проектные работы:</t>
  </si>
  <si>
    <t>ИТОГО ПО ГЛ. 1-10</t>
  </si>
  <si>
    <t>от 21.06.2010 г.</t>
  </si>
  <si>
    <t>Г.А. Морозова</t>
  </si>
  <si>
    <t>Затраты, связанные с уплатой НДС:</t>
  </si>
  <si>
    <t>Закон РФ №303-ФЗ</t>
  </si>
  <si>
    <t>от 03.08.18г.</t>
  </si>
  <si>
    <t>(наименование стройки (ремонтируемого объекта))</t>
  </si>
  <si>
    <t>строительных (ремонтно-строительных) работ</t>
  </si>
  <si>
    <t>от 21.07.2020 г</t>
  </si>
  <si>
    <t>п. 179 Методики, приказ Минстроя РФ  от 04.08.2020г. №421/пр</t>
  </si>
  <si>
    <t>№717-3-17-20</t>
  </si>
  <si>
    <t xml:space="preserve">Затраты на проведение государственной экспертизы </t>
  </si>
  <si>
    <t>проектной документации</t>
  </si>
  <si>
    <t>48,23/1,2=40,19тыс. руб.</t>
  </si>
  <si>
    <t>Инженерно-геодезические изыскания</t>
  </si>
  <si>
    <t>61,08/1,2=50,9тыс. руб.</t>
  </si>
  <si>
    <t>п. 172 Методики, приказ Минстроя РФ  от 04.08.2020г. №421/пр</t>
  </si>
  <si>
    <t>Договор №210 от 03.06.21г. и пп. 57,
57(1) Постановление №145 от 05.03.2007</t>
  </si>
  <si>
    <t>470/1,2=391,67тыс. руб.</t>
  </si>
  <si>
    <t>Утвержден "____"_______________ 2022 г.</t>
  </si>
  <si>
    <t>"____"_______________ 2022г.</t>
  </si>
  <si>
    <t>З.Г. Володькин</t>
  </si>
  <si>
    <t xml:space="preserve">Директор                                                                                                                                                                  </t>
  </si>
  <si>
    <t xml:space="preserve">Главный инженер проекта                                                                                                                                                        </t>
  </si>
  <si>
    <t>СОСТАВЛЕН в ценах на 1 квартал 2022г.</t>
  </si>
  <si>
    <t>ЛСР №02-01-01</t>
  </si>
  <si>
    <t>ИТОГО в ценах 1 кв. 2022 г:</t>
  </si>
  <si>
    <t>в ценах 1 кв. 2022 г:</t>
  </si>
  <si>
    <t>Капитальный ремонт системы отопления, узла управления системой горячего водоснабжения и разводящего трубопровода системы ГВС в МБОУ "Гимназия №8", расположенного по адресу: переулок Гражданский, 52 в г. Рубцовск. 1 этап.</t>
  </si>
  <si>
    <t>МБОУ "Гимназия №8"</t>
  </si>
  <si>
    <t>СВОДНЫЙ СМЕТНЫЙ РАСЧЕТ СТОИМОСТИ КАПИТАЛЬНОГО РЕМОНТА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</si>
</sst>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b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b/>
      <u/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FF"/>
        <bgColor rgb="FFFFFFCC"/>
      </patternFill>
    </fill>
  </fills>
  <borders count="23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hair">
        <color indexed="22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0" xfId="0" applyFont="1" applyFill="1" applyAlignment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right" vertical="center"/>
    </xf>
    <xf numFmtId="0" fontId="0" fillId="2" borderId="9" xfId="0" applyFont="1" applyFill="1" applyBorder="1" applyAlignment="1">
      <alignment vertical="center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 applyAlignment="1"/>
    <xf numFmtId="0" fontId="0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horizontal="right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vertical="top"/>
    </xf>
    <xf numFmtId="0" fontId="4" fillId="3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left" vertical="top" wrapText="1"/>
    </xf>
    <xf numFmtId="0" fontId="0" fillId="2" borderId="13" xfId="0" applyFont="1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center" vertical="top" wrapText="1"/>
    </xf>
    <xf numFmtId="0" fontId="0" fillId="2" borderId="13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9" fontId="0" fillId="2" borderId="13" xfId="0" applyNumberFormat="1" applyFont="1" applyFill="1" applyBorder="1" applyAlignment="1">
      <alignment horizontal="right" vertical="top" wrapText="1"/>
    </xf>
    <xf numFmtId="0" fontId="7" fillId="0" borderId="13" xfId="0" applyFont="1" applyFill="1" applyBorder="1" applyAlignment="1">
      <alignment horizontal="left" vertical="top" wrapText="1"/>
    </xf>
    <xf numFmtId="10" fontId="7" fillId="0" borderId="13" xfId="0" applyNumberFormat="1" applyFont="1" applyFill="1" applyBorder="1" applyAlignment="1">
      <alignment horizontal="right" vertical="top" wrapText="1"/>
    </xf>
    <xf numFmtId="164" fontId="0" fillId="2" borderId="13" xfId="0" applyNumberFormat="1" applyFill="1" applyBorder="1" applyAlignment="1">
      <alignment horizontal="center" vertical="top" wrapText="1"/>
    </xf>
    <xf numFmtId="164" fontId="0" fillId="2" borderId="13" xfId="0" applyNumberFormat="1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" fillId="0" borderId="0" xfId="0" applyFont="1" applyFill="1" applyBorder="1" applyAlignment="1"/>
    <xf numFmtId="0" fontId="1" fillId="0" borderId="0" xfId="0" applyFont="1" applyFill="1" applyBorder="1"/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right"/>
    </xf>
    <xf numFmtId="2" fontId="0" fillId="2" borderId="13" xfId="0" applyNumberFormat="1" applyFont="1" applyFill="1" applyBorder="1" applyAlignment="1">
      <alignment horizontal="center" vertical="top" wrapText="1"/>
    </xf>
    <xf numFmtId="2" fontId="0" fillId="2" borderId="13" xfId="0" applyNumberFormat="1" applyFill="1" applyBorder="1" applyAlignment="1">
      <alignment horizontal="center" vertical="top" wrapText="1"/>
    </xf>
    <xf numFmtId="2" fontId="0" fillId="2" borderId="13" xfId="0" applyNumberFormat="1" applyFont="1" applyFill="1" applyBorder="1" applyAlignment="1">
      <alignment horizontal="left" vertical="top" wrapText="1"/>
    </xf>
    <xf numFmtId="2" fontId="0" fillId="2" borderId="13" xfId="0" applyNumberFormat="1" applyFill="1" applyBorder="1" applyAlignment="1">
      <alignment horizontal="center" vertical="center" wrapText="1"/>
    </xf>
    <xf numFmtId="2" fontId="0" fillId="2" borderId="13" xfId="0" applyNumberFormat="1" applyFont="1" applyFill="1" applyBorder="1" applyAlignment="1">
      <alignment horizontal="center" vertical="center" wrapText="1"/>
    </xf>
    <xf numFmtId="2" fontId="0" fillId="2" borderId="13" xfId="0" applyNumberFormat="1" applyFill="1" applyBorder="1" applyAlignment="1">
      <alignment horizontal="left" vertical="top" wrapText="1"/>
    </xf>
    <xf numFmtId="2" fontId="11" fillId="2" borderId="9" xfId="0" applyNumberFormat="1" applyFont="1" applyFill="1" applyBorder="1" applyAlignment="1">
      <alignment vertical="center"/>
    </xf>
    <xf numFmtId="0" fontId="0" fillId="2" borderId="0" xfId="0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left" vertical="top" wrapText="1"/>
    </xf>
    <xf numFmtId="10" fontId="11" fillId="2" borderId="0" xfId="0" applyNumberFormat="1" applyFont="1" applyFill="1" applyBorder="1" applyAlignment="1">
      <alignment horizontal="right" vertical="top" wrapText="1"/>
    </xf>
    <xf numFmtId="0" fontId="0" fillId="0" borderId="13" xfId="0" applyFill="1" applyBorder="1" applyAlignment="1">
      <alignment horizontal="center" vertical="center" wrapText="1"/>
    </xf>
    <xf numFmtId="2" fontId="0" fillId="0" borderId="13" xfId="0" applyNumberFormat="1" applyFill="1" applyBorder="1" applyAlignment="1">
      <alignment horizontal="center" vertical="center" wrapText="1"/>
    </xf>
    <xf numFmtId="2" fontId="0" fillId="0" borderId="13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13" xfId="0" applyNumberFormat="1" applyFont="1" applyFill="1" applyBorder="1" applyAlignment="1">
      <alignment horizontal="left" vertical="top" wrapText="1"/>
    </xf>
    <xf numFmtId="0" fontId="5" fillId="0" borderId="13" xfId="0" applyNumberFormat="1" applyFont="1" applyFill="1" applyBorder="1" applyAlignment="1">
      <alignment horizontal="right" vertical="top" wrapText="1"/>
    </xf>
    <xf numFmtId="2" fontId="7" fillId="0" borderId="13" xfId="0" applyNumberFormat="1" applyFont="1" applyFill="1" applyBorder="1" applyAlignment="1">
      <alignment horizontal="center" vertical="top" wrapText="1"/>
    </xf>
    <xf numFmtId="2" fontId="0" fillId="0" borderId="13" xfId="0" applyNumberFormat="1" applyFont="1" applyFill="1" applyBorder="1" applyAlignment="1">
      <alignment horizontal="center" vertical="top" wrapText="1"/>
    </xf>
    <xf numFmtId="2" fontId="0" fillId="0" borderId="13" xfId="0" applyNumberFormat="1" applyFill="1" applyBorder="1" applyAlignment="1">
      <alignment horizontal="center"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0" fillId="0" borderId="0" xfId="0" applyNumberFormat="1" applyFont="1" applyFill="1" applyAlignment="1">
      <alignment vertical="top"/>
    </xf>
    <xf numFmtId="0" fontId="0" fillId="0" borderId="13" xfId="0" applyFont="1" applyFill="1" applyBorder="1" applyAlignment="1">
      <alignment horizontal="left" vertical="top" wrapText="1"/>
    </xf>
    <xf numFmtId="9" fontId="0" fillId="0" borderId="13" xfId="0" applyNumberFormat="1" applyFont="1" applyFill="1" applyBorder="1" applyAlignment="1">
      <alignment horizontal="right" vertical="top" wrapText="1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13" xfId="0" applyNumberFormat="1" applyFill="1" applyBorder="1" applyAlignment="1">
      <alignment horizontal="center" vertical="top" wrapText="1"/>
    </xf>
    <xf numFmtId="0" fontId="0" fillId="0" borderId="13" xfId="0" applyNumberFormat="1" applyFill="1" applyBorder="1" applyAlignment="1">
      <alignment horizontal="left" vertical="top" wrapText="1"/>
    </xf>
    <xf numFmtId="0" fontId="0" fillId="0" borderId="13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2" fontId="0" fillId="0" borderId="0" xfId="0" applyNumberFormat="1" applyFont="1" applyFill="1" applyAlignment="1">
      <alignment vertical="top"/>
    </xf>
    <xf numFmtId="2" fontId="0" fillId="0" borderId="13" xfId="0" applyNumberFormat="1" applyFont="1" applyFill="1" applyBorder="1" applyAlignment="1">
      <alignment horizontal="left" vertical="top" wrapText="1"/>
    </xf>
    <xf numFmtId="10" fontId="11" fillId="0" borderId="13" xfId="0" applyNumberFormat="1" applyFont="1" applyFill="1" applyBorder="1" applyAlignment="1">
      <alignment horizontal="right" vertical="top" wrapText="1"/>
    </xf>
    <xf numFmtId="2" fontId="11" fillId="0" borderId="13" xfId="0" applyNumberFormat="1" applyFont="1" applyFill="1" applyBorder="1" applyAlignment="1">
      <alignment horizontal="center" vertical="top" wrapText="1"/>
    </xf>
    <xf numFmtId="0" fontId="0" fillId="4" borderId="0" xfId="0" applyFont="1" applyFill="1" applyAlignment="1">
      <alignment horizontal="left" vertical="top" wrapText="1"/>
    </xf>
    <xf numFmtId="0" fontId="0" fillId="4" borderId="0" xfId="0" applyFont="1" applyFill="1" applyAlignment="1">
      <alignment vertical="top"/>
    </xf>
    <xf numFmtId="0" fontId="0" fillId="0" borderId="14" xfId="0" applyFont="1" applyBorder="1" applyAlignment="1">
      <alignment horizontal="left" vertical="top" wrapText="1"/>
    </xf>
    <xf numFmtId="0" fontId="0" fillId="4" borderId="15" xfId="0" applyFont="1" applyFill="1" applyBorder="1" applyAlignment="1">
      <alignment horizontal="left" vertical="top" wrapText="1"/>
    </xf>
    <xf numFmtId="0" fontId="5" fillId="0" borderId="15" xfId="0" applyFont="1" applyBorder="1" applyAlignment="1">
      <alignment horizontal="right" vertical="top" wrapText="1"/>
    </xf>
    <xf numFmtId="2" fontId="0" fillId="4" borderId="15" xfId="0" applyNumberFormat="1" applyFont="1" applyFill="1" applyBorder="1" applyAlignment="1">
      <alignment horizontal="center" vertical="top" wrapText="1"/>
    </xf>
    <xf numFmtId="2" fontId="0" fillId="4" borderId="15" xfId="0" applyNumberFormat="1" applyFill="1" applyBorder="1" applyAlignment="1">
      <alignment horizontal="center" vertical="top" wrapText="1"/>
    </xf>
    <xf numFmtId="2" fontId="0" fillId="4" borderId="16" xfId="0" applyNumberFormat="1" applyFont="1" applyFill="1" applyBorder="1" applyAlignment="1">
      <alignment horizontal="center" vertical="top" wrapText="1"/>
    </xf>
    <xf numFmtId="2" fontId="11" fillId="0" borderId="0" xfId="0" applyNumberFormat="1" applyFont="1" applyFill="1" applyBorder="1" applyAlignment="1">
      <alignment horizontal="center" vertical="top" wrapText="1"/>
    </xf>
    <xf numFmtId="0" fontId="0" fillId="2" borderId="13" xfId="0" applyNumberFormat="1" applyFill="1" applyBorder="1" applyAlignment="1">
      <alignment horizontal="center" vertical="top" wrapText="1"/>
    </xf>
    <xf numFmtId="0" fontId="0" fillId="0" borderId="13" xfId="0" applyNumberFormat="1" applyFill="1" applyBorder="1" applyAlignment="1">
      <alignment horizontal="left" vertical="center" wrapText="1"/>
    </xf>
    <xf numFmtId="0" fontId="0" fillId="2" borderId="21" xfId="0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top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22" xfId="0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0" fillId="0" borderId="18" xfId="0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wrapText="1"/>
    </xf>
    <xf numFmtId="0" fontId="13" fillId="0" borderId="13" xfId="0" applyFont="1" applyFill="1" applyBorder="1" applyAlignment="1">
      <alignment horizontal="center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left" vertical="justify" wrapText="1"/>
    </xf>
    <xf numFmtId="0" fontId="0" fillId="2" borderId="10" xfId="0" applyFont="1" applyFill="1" applyBorder="1" applyAlignment="1">
      <alignment horizontal="left" vertical="justify" wrapText="1"/>
    </xf>
    <xf numFmtId="0" fontId="12" fillId="2" borderId="14" xfId="0" applyFont="1" applyFill="1" applyBorder="1" applyAlignment="1">
      <alignment horizontal="center" vertical="top" wrapText="1"/>
    </xf>
    <xf numFmtId="0" fontId="12" fillId="2" borderId="15" xfId="0" applyFont="1" applyFill="1" applyBorder="1" applyAlignment="1">
      <alignment horizontal="center" vertical="top" wrapText="1"/>
    </xf>
    <xf numFmtId="0" fontId="12" fillId="2" borderId="16" xfId="0" applyFont="1" applyFill="1" applyBorder="1" applyAlignment="1">
      <alignment horizontal="center" vertical="top" wrapText="1"/>
    </xf>
    <xf numFmtId="0" fontId="0" fillId="2" borderId="17" xfId="0" applyFill="1" applyBorder="1" applyAlignment="1">
      <alignment horizontal="center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2" borderId="19" xfId="0" applyFill="1" applyBorder="1" applyAlignment="1">
      <alignment horizontal="center" vertical="top" wrapText="1"/>
    </xf>
    <xf numFmtId="0" fontId="0" fillId="2" borderId="20" xfId="0" applyFill="1" applyBorder="1" applyAlignment="1">
      <alignment horizontal="center" vertical="top" wrapText="1"/>
    </xf>
    <xf numFmtId="0" fontId="0" fillId="2" borderId="21" xfId="0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/>
    <xf numFmtId="0" fontId="0" fillId="2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showGridLines="0" tabSelected="1" workbookViewId="0">
      <selection activeCell="H59" sqref="H59"/>
    </sheetView>
  </sheetViews>
  <sheetFormatPr defaultRowHeight="12.75" x14ac:dyDescent="0.2"/>
  <cols>
    <col min="1" max="1" width="8.33203125" style="13" customWidth="1"/>
    <col min="2" max="2" width="23.6640625" style="13" customWidth="1"/>
    <col min="3" max="3" width="56.6640625" style="13" customWidth="1"/>
    <col min="4" max="8" width="13.33203125" style="13" customWidth="1"/>
    <col min="9" max="16384" width="9.33203125" style="13"/>
  </cols>
  <sheetData>
    <row r="1" spans="1:9" s="5" customFormat="1" x14ac:dyDescent="0.2">
      <c r="H1" s="6" t="s">
        <v>0</v>
      </c>
    </row>
    <row r="2" spans="1:9" s="5" customFormat="1" ht="12.75" customHeight="1" x14ac:dyDescent="0.2">
      <c r="A2" s="1" t="s">
        <v>1</v>
      </c>
      <c r="B2" s="101" t="s">
        <v>57</v>
      </c>
      <c r="C2" s="102"/>
      <c r="D2" s="102"/>
      <c r="E2" s="102"/>
      <c r="F2" s="102"/>
      <c r="G2" s="102"/>
      <c r="H2" s="102"/>
    </row>
    <row r="3" spans="1:9" s="5" customFormat="1" x14ac:dyDescent="0.2">
      <c r="A3" s="2"/>
      <c r="B3" s="130" t="s">
        <v>2</v>
      </c>
      <c r="C3" s="130"/>
      <c r="D3" s="130"/>
      <c r="E3" s="130"/>
      <c r="F3" s="130"/>
      <c r="G3" s="130"/>
    </row>
    <row r="4" spans="1:9" s="5" customFormat="1" x14ac:dyDescent="0.2">
      <c r="H4" s="6"/>
    </row>
    <row r="5" spans="1:9" s="5" customFormat="1" x14ac:dyDescent="0.2">
      <c r="A5" s="5" t="s">
        <v>47</v>
      </c>
      <c r="H5" s="6"/>
    </row>
    <row r="6" spans="1:9" s="5" customFormat="1" x14ac:dyDescent="0.2">
      <c r="H6" s="6"/>
    </row>
    <row r="7" spans="1:9" s="5" customFormat="1" x14ac:dyDescent="0.2">
      <c r="B7" s="131" t="s">
        <v>3</v>
      </c>
      <c r="C7" s="131"/>
      <c r="D7" s="131"/>
      <c r="E7" s="7"/>
      <c r="F7" s="7"/>
      <c r="G7" s="50">
        <f>SUM(H59,0)</f>
        <v>5108.3410573440005</v>
      </c>
      <c r="H7" s="43" t="s">
        <v>4</v>
      </c>
    </row>
    <row r="8" spans="1:9" s="5" customFormat="1" x14ac:dyDescent="0.2">
      <c r="A8" s="8"/>
      <c r="B8" s="9"/>
      <c r="C8" s="8"/>
      <c r="D8" s="8"/>
      <c r="E8" s="8"/>
      <c r="F8" s="8"/>
      <c r="G8" s="10"/>
      <c r="H8" s="11"/>
      <c r="I8" s="8"/>
    </row>
    <row r="9" spans="1:9" s="5" customFormat="1" x14ac:dyDescent="0.2">
      <c r="A9" s="132"/>
      <c r="B9" s="132"/>
      <c r="C9" s="132"/>
      <c r="D9" s="132"/>
      <c r="E9" s="132"/>
      <c r="F9" s="132"/>
      <c r="G9" s="132"/>
      <c r="H9" s="132"/>
    </row>
    <row r="10" spans="1:9" s="5" customFormat="1" x14ac:dyDescent="0.2">
      <c r="A10" s="130" t="s">
        <v>5</v>
      </c>
      <c r="B10" s="130"/>
      <c r="C10" s="130"/>
      <c r="D10" s="130"/>
      <c r="E10" s="130"/>
      <c r="F10" s="130"/>
      <c r="G10" s="130"/>
      <c r="H10" s="130"/>
    </row>
    <row r="11" spans="1:9" s="5" customFormat="1" x14ac:dyDescent="0.2">
      <c r="A11" s="5" t="s">
        <v>48</v>
      </c>
      <c r="H11" s="6"/>
    </row>
    <row r="12" spans="1:9" s="5" customFormat="1" x14ac:dyDescent="0.2">
      <c r="H12" s="6"/>
    </row>
    <row r="13" spans="1:9" s="5" customFormat="1" ht="15.75" x14ac:dyDescent="0.2">
      <c r="B13" s="103" t="s">
        <v>58</v>
      </c>
      <c r="C13" s="103"/>
      <c r="D13" s="103"/>
      <c r="E13" s="103"/>
      <c r="F13" s="103"/>
      <c r="G13" s="103"/>
      <c r="H13" s="6"/>
    </row>
    <row r="14" spans="1:9" s="5" customFormat="1" x14ac:dyDescent="0.2">
      <c r="H14" s="6"/>
    </row>
    <row r="15" spans="1:9" s="5" customFormat="1" ht="28.5" customHeight="1" x14ac:dyDescent="0.2">
      <c r="A15" s="120" t="s">
        <v>56</v>
      </c>
      <c r="B15" s="120"/>
      <c r="C15" s="120"/>
      <c r="D15" s="120"/>
      <c r="E15" s="120"/>
      <c r="F15" s="120"/>
      <c r="G15" s="120"/>
      <c r="H15" s="120"/>
    </row>
    <row r="16" spans="1:9" s="5" customFormat="1" x14ac:dyDescent="0.2">
      <c r="A16" s="2"/>
      <c r="B16" s="104" t="s">
        <v>34</v>
      </c>
      <c r="C16" s="104"/>
      <c r="D16" s="104"/>
      <c r="E16" s="104"/>
      <c r="F16" s="104"/>
      <c r="G16" s="104"/>
    </row>
    <row r="17" spans="1:10" s="5" customFormat="1" x14ac:dyDescent="0.2">
      <c r="A17" s="2"/>
      <c r="B17" s="3"/>
      <c r="C17" s="3"/>
      <c r="D17" s="3"/>
      <c r="E17" s="3"/>
      <c r="F17" s="3"/>
      <c r="G17" s="3"/>
    </row>
    <row r="18" spans="1:10" s="5" customFormat="1" x14ac:dyDescent="0.2">
      <c r="A18" s="115" t="s">
        <v>52</v>
      </c>
      <c r="B18" s="116"/>
      <c r="C18" s="116"/>
      <c r="D18" s="116"/>
      <c r="E18" s="116"/>
      <c r="F18" s="116"/>
      <c r="G18" s="116"/>
      <c r="H18" s="11" t="s">
        <v>4</v>
      </c>
    </row>
    <row r="19" spans="1:10" s="12" customFormat="1" x14ac:dyDescent="0.2">
      <c r="A19" s="105" t="s">
        <v>6</v>
      </c>
      <c r="B19" s="105" t="s">
        <v>7</v>
      </c>
      <c r="C19" s="105" t="s">
        <v>8</v>
      </c>
      <c r="D19" s="112" t="s">
        <v>9</v>
      </c>
      <c r="E19" s="113"/>
      <c r="F19" s="113"/>
      <c r="G19" s="114"/>
      <c r="H19" s="105" t="s">
        <v>10</v>
      </c>
    </row>
    <row r="20" spans="1:10" s="12" customFormat="1" ht="48" x14ac:dyDescent="0.2">
      <c r="A20" s="106"/>
      <c r="B20" s="106"/>
      <c r="C20" s="106"/>
      <c r="D20" s="4" t="s">
        <v>35</v>
      </c>
      <c r="E20" s="4" t="s">
        <v>11</v>
      </c>
      <c r="F20" s="4" t="s">
        <v>12</v>
      </c>
      <c r="G20" s="4" t="s">
        <v>13</v>
      </c>
      <c r="H20" s="106"/>
    </row>
    <row r="21" spans="1:10" s="12" customFormat="1" x14ac:dyDescent="0.2">
      <c r="A21" s="16">
        <v>1</v>
      </c>
      <c r="B21" s="17">
        <v>2</v>
      </c>
      <c r="C21" s="17">
        <v>3</v>
      </c>
      <c r="D21" s="18">
        <v>4</v>
      </c>
      <c r="E21" s="18">
        <v>5</v>
      </c>
      <c r="F21" s="18">
        <v>6</v>
      </c>
      <c r="G21" s="18">
        <v>7</v>
      </c>
      <c r="H21" s="17">
        <v>8</v>
      </c>
    </row>
    <row r="22" spans="1:10" ht="13.5" customHeight="1" x14ac:dyDescent="0.2">
      <c r="A22" s="107" t="s">
        <v>14</v>
      </c>
      <c r="B22" s="108"/>
      <c r="C22" s="108"/>
      <c r="D22" s="108"/>
      <c r="E22" s="108"/>
      <c r="F22" s="108"/>
      <c r="G22" s="108"/>
      <c r="H22" s="108"/>
    </row>
    <row r="23" spans="1:10" s="15" customFormat="1" ht="66" customHeight="1" x14ac:dyDescent="0.2">
      <c r="A23" s="22">
        <v>1</v>
      </c>
      <c r="B23" s="22" t="s">
        <v>53</v>
      </c>
      <c r="C23" s="21" t="str">
        <f>A15</f>
        <v>Капитальный ремонт системы отопления, узла управления системой горячего водоснабжения и разводящего трубопровода системы ГВС в МБОУ "Гимназия №8", расположенного по адресу: переулок Гражданский, 52 в г. Рубцовск. 1 этап.</v>
      </c>
      <c r="D23" s="62">
        <v>4086.04</v>
      </c>
      <c r="E23" s="44"/>
      <c r="F23" s="45"/>
      <c r="G23" s="45" t="s">
        <v>16</v>
      </c>
      <c r="H23" s="44">
        <f>SUM(D23:G23)</f>
        <v>4086.04</v>
      </c>
      <c r="I23" s="14"/>
      <c r="J23" s="14"/>
    </row>
    <row r="24" spans="1:10" s="15" customFormat="1" ht="12.75" customHeight="1" x14ac:dyDescent="0.2">
      <c r="A24" s="22"/>
      <c r="B24" s="22"/>
      <c r="C24" s="21"/>
      <c r="D24" s="44"/>
      <c r="E24" s="44"/>
      <c r="F24" s="45"/>
      <c r="G24" s="45"/>
      <c r="H24" s="44"/>
      <c r="I24" s="14"/>
      <c r="J24" s="14"/>
    </row>
    <row r="25" spans="1:10" s="15" customFormat="1" ht="12.75" customHeight="1" x14ac:dyDescent="0.2">
      <c r="A25" s="19"/>
      <c r="B25" s="19"/>
      <c r="C25" s="31" t="s">
        <v>15</v>
      </c>
      <c r="D25" s="44">
        <f>SUM(D23+0)</f>
        <v>4086.04</v>
      </c>
      <c r="E25" s="44"/>
      <c r="F25" s="45"/>
      <c r="G25" s="45" t="s">
        <v>16</v>
      </c>
      <c r="H25" s="44">
        <f>SUM(D25,E25,F25)</f>
        <v>4086.04</v>
      </c>
      <c r="I25" s="14"/>
      <c r="J25" s="14"/>
    </row>
    <row r="26" spans="1:10" s="15" customFormat="1" ht="12.75" customHeight="1" x14ac:dyDescent="0.2">
      <c r="A26" s="20"/>
      <c r="B26" s="20"/>
      <c r="C26" s="31"/>
      <c r="D26" s="44"/>
      <c r="E26" s="44"/>
      <c r="F26" s="45"/>
      <c r="G26" s="45"/>
      <c r="H26" s="44"/>
      <c r="I26" s="14"/>
      <c r="J26" s="14"/>
    </row>
    <row r="27" spans="1:10" s="15" customFormat="1" ht="12.75" customHeight="1" x14ac:dyDescent="0.2">
      <c r="A27" s="81"/>
      <c r="B27" s="82"/>
      <c r="C27" s="83"/>
      <c r="D27" s="84"/>
      <c r="E27" s="84"/>
      <c r="F27" s="84"/>
      <c r="G27" s="85"/>
      <c r="H27" s="86"/>
      <c r="I27" s="14"/>
      <c r="J27" s="14"/>
    </row>
    <row r="28" spans="1:10" s="15" customFormat="1" ht="12.75" customHeight="1" x14ac:dyDescent="0.2">
      <c r="A28" s="117" t="s">
        <v>22</v>
      </c>
      <c r="B28" s="118"/>
      <c r="C28" s="118"/>
      <c r="D28" s="118"/>
      <c r="E28" s="118"/>
      <c r="F28" s="118"/>
      <c r="G28" s="118"/>
      <c r="H28" s="119"/>
      <c r="I28" s="14"/>
      <c r="J28" s="14"/>
    </row>
    <row r="29" spans="1:10" s="15" customFormat="1" ht="12.75" customHeight="1" x14ac:dyDescent="0.2">
      <c r="A29" s="22">
        <v>2</v>
      </c>
      <c r="B29" s="25" t="s">
        <v>23</v>
      </c>
      <c r="C29" s="27" t="s">
        <v>25</v>
      </c>
      <c r="D29" s="30"/>
      <c r="E29" s="30"/>
      <c r="F29" s="29"/>
      <c r="G29" s="29"/>
      <c r="H29" s="30"/>
      <c r="I29" s="14"/>
      <c r="J29" s="14"/>
    </row>
    <row r="30" spans="1:10" s="80" customFormat="1" ht="12.75" customHeight="1" x14ac:dyDescent="0.2">
      <c r="A30" s="20"/>
      <c r="B30" s="25" t="s">
        <v>24</v>
      </c>
      <c r="C30" s="28">
        <v>2.1399999999999999E-2</v>
      </c>
      <c r="D30" s="45" t="s">
        <v>16</v>
      </c>
      <c r="E30" s="45" t="s">
        <v>16</v>
      </c>
      <c r="F30" s="45" t="s">
        <v>16</v>
      </c>
      <c r="G30" s="45">
        <f>PRODUCT(H25,2.14%)</f>
        <v>87.44125600000001</v>
      </c>
      <c r="H30" s="44">
        <f>SUM(G30,0)</f>
        <v>87.44125600000001</v>
      </c>
      <c r="I30" s="79"/>
      <c r="J30" s="79"/>
    </row>
    <row r="31" spans="1:10" s="15" customFormat="1" ht="12.75" customHeight="1" x14ac:dyDescent="0.2">
      <c r="A31" s="20"/>
      <c r="B31" s="25" t="s">
        <v>29</v>
      </c>
      <c r="C31" s="31"/>
      <c r="D31" s="44"/>
      <c r="E31" s="44"/>
      <c r="F31" s="45"/>
      <c r="G31" s="45"/>
      <c r="H31" s="44"/>
      <c r="I31" s="14"/>
      <c r="J31" s="14"/>
    </row>
    <row r="32" spans="1:10" s="80" customFormat="1" ht="12.75" customHeight="1" x14ac:dyDescent="0.2">
      <c r="A32" s="20"/>
      <c r="B32" s="25"/>
      <c r="C32" s="31" t="s">
        <v>28</v>
      </c>
      <c r="D32" s="45">
        <f>D25</f>
        <v>4086.04</v>
      </c>
      <c r="E32" s="45"/>
      <c r="F32" s="45"/>
      <c r="G32" s="45">
        <f>SUM(G30,0)</f>
        <v>87.44125600000001</v>
      </c>
      <c r="H32" s="44">
        <f>SUM(D32:G32)</f>
        <v>4173.481256</v>
      </c>
      <c r="I32" s="79"/>
      <c r="J32" s="79"/>
    </row>
    <row r="33" spans="1:10" s="15" customFormat="1" ht="15.75" customHeight="1" x14ac:dyDescent="0.2">
      <c r="A33" s="20"/>
      <c r="B33" s="25"/>
      <c r="C33" s="31"/>
      <c r="D33" s="30"/>
      <c r="E33" s="30"/>
      <c r="F33" s="29"/>
      <c r="G33" s="29"/>
      <c r="H33" s="30"/>
      <c r="I33" s="14"/>
      <c r="J33" s="14"/>
    </row>
    <row r="34" spans="1:10" s="15" customFormat="1" ht="18" hidden="1" customHeight="1" x14ac:dyDescent="0.2">
      <c r="A34" s="109" t="s">
        <v>17</v>
      </c>
      <c r="B34" s="110"/>
      <c r="C34" s="110"/>
      <c r="D34" s="110"/>
      <c r="E34" s="110"/>
      <c r="F34" s="110"/>
      <c r="G34" s="110"/>
      <c r="H34" s="111"/>
      <c r="I34" s="14"/>
      <c r="J34" s="14"/>
    </row>
    <row r="35" spans="1:10" s="15" customFormat="1" ht="12.75" hidden="1" customHeight="1" x14ac:dyDescent="0.2">
      <c r="A35" s="23">
        <v>3</v>
      </c>
      <c r="B35" s="23" t="s">
        <v>26</v>
      </c>
      <c r="C35" s="24" t="s">
        <v>27</v>
      </c>
      <c r="D35" s="47"/>
      <c r="E35" s="47"/>
      <c r="F35" s="47"/>
      <c r="G35" s="48"/>
      <c r="H35" s="48"/>
      <c r="I35" s="14"/>
      <c r="J35" s="14"/>
    </row>
    <row r="36" spans="1:10" s="15" customFormat="1" ht="12.75" hidden="1" customHeight="1" x14ac:dyDescent="0.2">
      <c r="A36" s="54"/>
      <c r="B36" s="54" t="s">
        <v>38</v>
      </c>
      <c r="C36" s="15" t="s">
        <v>46</v>
      </c>
      <c r="D36" s="55" t="s">
        <v>16</v>
      </c>
      <c r="E36" s="55" t="s">
        <v>16</v>
      </c>
      <c r="F36" s="55" t="s">
        <v>16</v>
      </c>
      <c r="G36" s="56"/>
      <c r="H36" s="56">
        <f>SUM(D36:G36)</f>
        <v>0</v>
      </c>
      <c r="I36" s="14"/>
      <c r="J36" s="14"/>
    </row>
    <row r="37" spans="1:10" s="15" customFormat="1" ht="12.75" hidden="1" customHeight="1" x14ac:dyDescent="0.2">
      <c r="A37" s="54"/>
      <c r="B37" s="54" t="s">
        <v>36</v>
      </c>
      <c r="C37" s="24"/>
      <c r="D37" s="55"/>
      <c r="E37" s="55"/>
      <c r="F37" s="55"/>
      <c r="G37" s="56"/>
      <c r="H37" s="56"/>
      <c r="I37" s="14"/>
      <c r="J37" s="14"/>
    </row>
    <row r="38" spans="1:10" s="15" customFormat="1" ht="12.75" hidden="1" customHeight="1" x14ac:dyDescent="0.2">
      <c r="A38" s="54"/>
      <c r="B38" s="54"/>
      <c r="C38" s="24"/>
      <c r="D38" s="55"/>
      <c r="E38" s="55"/>
      <c r="F38" s="55"/>
      <c r="G38" s="56"/>
      <c r="H38" s="56"/>
      <c r="I38" s="14"/>
      <c r="J38" s="14"/>
    </row>
    <row r="39" spans="1:10" s="5" customFormat="1" ht="16.5" hidden="1" customHeight="1" x14ac:dyDescent="0.2">
      <c r="A39" s="88">
        <v>4</v>
      </c>
      <c r="B39" s="127" t="s">
        <v>45</v>
      </c>
      <c r="C39" s="89" t="s">
        <v>39</v>
      </c>
      <c r="D39" s="47"/>
      <c r="E39" s="47"/>
      <c r="F39" s="47"/>
      <c r="G39" s="48"/>
      <c r="H39" s="48"/>
      <c r="I39" s="10"/>
      <c r="J39" s="10"/>
    </row>
    <row r="40" spans="1:10" s="58" customFormat="1" ht="16.5" hidden="1" customHeight="1" x14ac:dyDescent="0.2">
      <c r="A40" s="54"/>
      <c r="B40" s="128"/>
      <c r="C40" s="89" t="s">
        <v>40</v>
      </c>
      <c r="D40" s="55" t="s">
        <v>16</v>
      </c>
      <c r="E40" s="55" t="s">
        <v>16</v>
      </c>
      <c r="F40" s="55" t="s">
        <v>16</v>
      </c>
      <c r="G40" s="56"/>
      <c r="H40" s="56">
        <f>SUM(D40:G40)</f>
        <v>0</v>
      </c>
      <c r="I40" s="57"/>
      <c r="J40" s="57"/>
    </row>
    <row r="41" spans="1:10" s="58" customFormat="1" ht="16.5" hidden="1" customHeight="1" x14ac:dyDescent="0.2">
      <c r="A41" s="54"/>
      <c r="B41" s="129"/>
      <c r="C41" s="24" t="s">
        <v>41</v>
      </c>
      <c r="D41" s="55"/>
      <c r="E41" s="55"/>
      <c r="F41" s="55"/>
      <c r="G41" s="56"/>
      <c r="H41" s="56"/>
      <c r="I41" s="57"/>
      <c r="J41" s="57"/>
    </row>
    <row r="42" spans="1:10" s="58" customFormat="1" ht="12.75" hidden="1" customHeight="1" x14ac:dyDescent="0.2">
      <c r="A42" s="54"/>
      <c r="B42" s="90"/>
      <c r="C42" s="24"/>
      <c r="D42" s="55"/>
      <c r="E42" s="55"/>
      <c r="F42" s="55"/>
      <c r="G42" s="56"/>
      <c r="H42" s="56"/>
      <c r="I42" s="57"/>
      <c r="J42" s="57"/>
    </row>
    <row r="43" spans="1:10" s="58" customFormat="1" ht="12" hidden="1" customHeight="1" x14ac:dyDescent="0.2">
      <c r="A43" s="54">
        <v>5</v>
      </c>
      <c r="B43" s="121" t="s">
        <v>44</v>
      </c>
      <c r="C43" s="24" t="s">
        <v>42</v>
      </c>
      <c r="D43" s="55"/>
      <c r="E43" s="55"/>
      <c r="F43" s="55"/>
      <c r="G43" s="56"/>
      <c r="H43" s="56">
        <f>SUM(D43:G43)</f>
        <v>0</v>
      </c>
      <c r="I43" s="57"/>
      <c r="J43" s="57"/>
    </row>
    <row r="44" spans="1:10" s="58" customFormat="1" ht="12.75" hidden="1" customHeight="1" x14ac:dyDescent="0.2">
      <c r="A44" s="54"/>
      <c r="B44" s="122"/>
      <c r="C44" s="24" t="s">
        <v>43</v>
      </c>
      <c r="D44" s="55"/>
      <c r="E44" s="55"/>
      <c r="F44" s="55"/>
      <c r="G44" s="56"/>
      <c r="H44" s="56"/>
      <c r="I44" s="57"/>
      <c r="J44" s="57"/>
    </row>
    <row r="45" spans="1:10" s="15" customFormat="1" ht="13.5" hidden="1" customHeight="1" x14ac:dyDescent="0.2">
      <c r="A45" s="54"/>
      <c r="B45" s="123"/>
      <c r="C45" s="24"/>
      <c r="D45" s="55"/>
      <c r="E45" s="55"/>
      <c r="F45" s="55"/>
      <c r="G45" s="56"/>
      <c r="H45" s="56"/>
      <c r="I45" s="14"/>
      <c r="J45" s="14"/>
    </row>
    <row r="46" spans="1:10" s="15" customFormat="1" ht="15" hidden="1" customHeight="1" x14ac:dyDescent="0.2">
      <c r="A46" s="19"/>
      <c r="B46" s="19"/>
      <c r="C46" s="31" t="s">
        <v>18</v>
      </c>
      <c r="D46" s="45" t="s">
        <v>16</v>
      </c>
      <c r="E46" s="45" t="s">
        <v>16</v>
      </c>
      <c r="F46" s="45" t="s">
        <v>16</v>
      </c>
      <c r="G46" s="44">
        <f>SUM(G36:G45)</f>
        <v>0</v>
      </c>
      <c r="H46" s="44">
        <f>SUM(H36:H45)</f>
        <v>0</v>
      </c>
      <c r="I46" s="14"/>
      <c r="J46" s="14"/>
    </row>
    <row r="47" spans="1:10" s="5" customFormat="1" ht="12.75" hidden="1" customHeight="1" x14ac:dyDescent="0.2">
      <c r="A47" s="20"/>
      <c r="B47" s="20"/>
      <c r="C47" s="31"/>
      <c r="D47" s="49"/>
      <c r="E47" s="49"/>
      <c r="F47" s="49"/>
      <c r="G47" s="44"/>
      <c r="H47" s="44"/>
      <c r="I47" s="10"/>
      <c r="J47" s="10"/>
    </row>
    <row r="48" spans="1:10" s="58" customFormat="1" ht="12.75" hidden="1" customHeight="1" x14ac:dyDescent="0.2">
      <c r="A48" s="19"/>
      <c r="B48" s="19"/>
      <c r="C48" s="31" t="s">
        <v>19</v>
      </c>
      <c r="D48" s="44">
        <f>SUM(D32,0)</f>
        <v>4086.04</v>
      </c>
      <c r="E48" s="44">
        <f>SUM(E32,0)</f>
        <v>0</v>
      </c>
      <c r="F48" s="45">
        <f>SUM(F32)</f>
        <v>0</v>
      </c>
      <c r="G48" s="44">
        <f>SUM(G32,G46)</f>
        <v>87.44125600000001</v>
      </c>
      <c r="H48" s="44">
        <f>SUM(D48:G48)</f>
        <v>4173.481256</v>
      </c>
      <c r="I48" s="57"/>
      <c r="J48" s="57"/>
    </row>
    <row r="49" spans="1:10" s="58" customFormat="1" ht="12.75" hidden="1" customHeight="1" x14ac:dyDescent="0.2">
      <c r="A49" s="19"/>
      <c r="B49" s="19"/>
      <c r="C49" s="19"/>
      <c r="D49" s="46"/>
      <c r="E49" s="46"/>
      <c r="F49" s="46"/>
      <c r="G49" s="46"/>
      <c r="H49" s="46"/>
      <c r="I49" s="57"/>
      <c r="J49" s="57"/>
    </row>
    <row r="50" spans="1:10" s="58" customFormat="1" ht="15.75" customHeight="1" x14ac:dyDescent="0.2">
      <c r="A50" s="22">
        <v>3</v>
      </c>
      <c r="B50" s="124" t="s">
        <v>37</v>
      </c>
      <c r="C50" s="21" t="s">
        <v>20</v>
      </c>
      <c r="D50" s="46"/>
      <c r="E50" s="46"/>
      <c r="F50" s="46"/>
      <c r="G50" s="46"/>
      <c r="H50" s="46"/>
      <c r="I50" s="57"/>
      <c r="J50" s="57"/>
    </row>
    <row r="51" spans="1:10" s="58" customFormat="1" ht="12.75" customHeight="1" x14ac:dyDescent="0.2">
      <c r="A51" s="19"/>
      <c r="B51" s="125"/>
      <c r="C51" s="26">
        <v>0.02</v>
      </c>
      <c r="D51" s="44">
        <f>PRODUCT(D48,2%)</f>
        <v>81.720799999999997</v>
      </c>
      <c r="E51" s="44"/>
      <c r="F51" s="45"/>
      <c r="G51" s="44">
        <f>PRODUCT(G48,2%)</f>
        <v>1.7488251200000002</v>
      </c>
      <c r="H51" s="44">
        <f>SUM(D51:G51)</f>
        <v>83.469625120000003</v>
      </c>
      <c r="I51" s="57"/>
      <c r="J51" s="57"/>
    </row>
    <row r="52" spans="1:10" s="58" customFormat="1" ht="12.75" customHeight="1" x14ac:dyDescent="0.2">
      <c r="A52" s="20"/>
      <c r="B52" s="126"/>
      <c r="C52" s="26"/>
      <c r="D52" s="62"/>
      <c r="E52" s="62"/>
      <c r="F52" s="63"/>
      <c r="G52" s="62"/>
      <c r="H52" s="62"/>
      <c r="I52" s="57"/>
      <c r="J52" s="57"/>
    </row>
    <row r="53" spans="1:10" s="58" customFormat="1" ht="12.75" customHeight="1" x14ac:dyDescent="0.2">
      <c r="A53" s="59"/>
      <c r="B53" s="59"/>
      <c r="C53" s="60" t="s">
        <v>54</v>
      </c>
      <c r="D53" s="61">
        <f>SUM(D48,D51)</f>
        <v>4167.7608</v>
      </c>
      <c r="E53" s="62"/>
      <c r="F53" s="63"/>
      <c r="G53" s="62">
        <f>SUM(G48,G51)</f>
        <v>89.190081120000016</v>
      </c>
      <c r="H53" s="62">
        <f>SUM(D53:G53)</f>
        <v>4256.9508811200003</v>
      </c>
      <c r="I53" s="57"/>
      <c r="J53" s="57"/>
    </row>
    <row r="54" spans="1:10" s="58" customFormat="1" ht="12.75" customHeight="1" x14ac:dyDescent="0.2">
      <c r="A54" s="66"/>
      <c r="B54" s="66"/>
      <c r="C54" s="67"/>
      <c r="D54" s="62"/>
      <c r="E54" s="62"/>
      <c r="F54" s="63"/>
      <c r="G54" s="62"/>
      <c r="H54" s="62"/>
      <c r="I54" s="57"/>
      <c r="J54" s="57"/>
    </row>
    <row r="55" spans="1:10" s="5" customFormat="1" ht="12.75" customHeight="1" x14ac:dyDescent="0.2">
      <c r="A55" s="70">
        <v>4</v>
      </c>
      <c r="B55" s="91" t="s">
        <v>32</v>
      </c>
      <c r="C55" s="71" t="s">
        <v>31</v>
      </c>
      <c r="D55" s="62"/>
      <c r="E55" s="62"/>
      <c r="F55" s="63"/>
      <c r="G55" s="62"/>
      <c r="H55" s="62"/>
      <c r="I55" s="10"/>
      <c r="J55" s="10"/>
    </row>
    <row r="56" spans="1:10" s="58" customFormat="1" ht="12.75" customHeight="1" x14ac:dyDescent="0.2">
      <c r="A56" s="59"/>
      <c r="B56" s="72" t="s">
        <v>33</v>
      </c>
      <c r="C56" s="67">
        <v>0.2</v>
      </c>
      <c r="D56" s="62">
        <f>PRODUCT(D53,20%)</f>
        <v>833.55216000000007</v>
      </c>
      <c r="E56" s="62"/>
      <c r="F56" s="63"/>
      <c r="G56" s="63">
        <f>PRODUCT(G53,20%)</f>
        <v>17.838016224000004</v>
      </c>
      <c r="H56" s="62">
        <f>SUM(D56:G56)</f>
        <v>851.39017622400013</v>
      </c>
      <c r="I56" s="57"/>
      <c r="J56" s="57"/>
    </row>
    <row r="57" spans="1:10" s="58" customFormat="1" ht="12.75" customHeight="1" x14ac:dyDescent="0.2">
      <c r="A57" s="73"/>
      <c r="B57" s="66"/>
      <c r="C57" s="74"/>
      <c r="D57" s="62"/>
      <c r="E57" s="62"/>
      <c r="F57" s="62"/>
      <c r="G57" s="62"/>
      <c r="H57" s="62"/>
      <c r="I57" s="57"/>
      <c r="J57" s="57"/>
    </row>
    <row r="58" spans="1:10" s="15" customFormat="1" ht="12.75" customHeight="1" x14ac:dyDescent="0.2">
      <c r="A58" s="66"/>
      <c r="B58" s="66"/>
      <c r="C58" s="31" t="s">
        <v>21</v>
      </c>
      <c r="D58" s="75"/>
      <c r="E58" s="75"/>
      <c r="F58" s="63"/>
      <c r="G58" s="75"/>
      <c r="H58" s="76"/>
      <c r="I58" s="14"/>
      <c r="J58" s="14"/>
    </row>
    <row r="59" spans="1:10" s="15" customFormat="1" ht="12.75" customHeight="1" x14ac:dyDescent="0.2">
      <c r="A59" s="73"/>
      <c r="B59" s="66"/>
      <c r="C59" s="77" t="s">
        <v>55</v>
      </c>
      <c r="D59" s="78">
        <f>SUM(D53,D56)</f>
        <v>5001.3129600000002</v>
      </c>
      <c r="E59" s="78"/>
      <c r="F59" s="78"/>
      <c r="G59" s="78">
        <f>SUM(G53,G56)</f>
        <v>107.02809734400002</v>
      </c>
      <c r="H59" s="78">
        <f>SUM(D59:G59)</f>
        <v>5108.3410573440005</v>
      </c>
      <c r="I59" s="14"/>
      <c r="J59" s="14"/>
    </row>
    <row r="60" spans="1:10" s="15" customFormat="1" ht="12.75" customHeight="1" x14ac:dyDescent="0.2">
      <c r="A60" s="51"/>
      <c r="B60" s="52"/>
      <c r="C60" s="53"/>
      <c r="D60" s="87"/>
      <c r="E60" s="87"/>
      <c r="F60" s="87"/>
      <c r="G60" s="87"/>
      <c r="H60" s="87"/>
      <c r="I60" s="14"/>
      <c r="J60" s="14"/>
    </row>
    <row r="61" spans="1:10" s="15" customFormat="1" ht="12.75" customHeight="1" x14ac:dyDescent="0.2">
      <c r="A61" s="33"/>
      <c r="B61" s="33"/>
      <c r="C61" s="33"/>
      <c r="D61" s="32"/>
      <c r="E61" s="32"/>
      <c r="F61" s="32"/>
      <c r="G61" s="32"/>
      <c r="H61" s="32"/>
      <c r="I61" s="14"/>
      <c r="J61" s="14"/>
    </row>
    <row r="62" spans="1:10" s="15" customFormat="1" ht="12.75" customHeight="1" x14ac:dyDescent="0.2">
      <c r="A62" s="93"/>
      <c r="B62" s="92" t="s">
        <v>50</v>
      </c>
      <c r="C62" s="94"/>
      <c r="D62" s="96" t="s">
        <v>49</v>
      </c>
      <c r="E62" s="96"/>
      <c r="F62" s="92"/>
      <c r="I62" s="14"/>
      <c r="J62" s="14"/>
    </row>
    <row r="63" spans="1:10" s="15" customFormat="1" ht="12.75" customHeight="1" x14ac:dyDescent="0.2">
      <c r="A63" s="99"/>
      <c r="B63" s="99"/>
      <c r="C63" s="99"/>
      <c r="D63" s="99"/>
      <c r="E63" s="99"/>
      <c r="F63" s="99"/>
      <c r="G63" s="99"/>
      <c r="H63" s="99"/>
      <c r="I63" s="14"/>
      <c r="J63" s="14"/>
    </row>
    <row r="64" spans="1:10" s="15" customFormat="1" ht="12.75" customHeight="1" x14ac:dyDescent="0.2">
      <c r="B64" s="95" t="s">
        <v>51</v>
      </c>
      <c r="C64" s="94"/>
      <c r="D64" s="96" t="s">
        <v>30</v>
      </c>
      <c r="E64" s="97"/>
      <c r="F64" s="34"/>
      <c r="I64" s="14"/>
      <c r="J64" s="14"/>
    </row>
    <row r="65" spans="1:10" s="15" customFormat="1" ht="12.75" customHeight="1" x14ac:dyDescent="0.2">
      <c r="A65" s="99"/>
      <c r="B65" s="99"/>
      <c r="C65" s="99"/>
      <c r="D65" s="99"/>
      <c r="E65" s="99"/>
      <c r="F65" s="99"/>
      <c r="G65" s="99"/>
      <c r="H65" s="99"/>
      <c r="I65" s="14"/>
      <c r="J65" s="14"/>
    </row>
    <row r="66" spans="1:10" s="65" customFormat="1" ht="12.75" customHeight="1" x14ac:dyDescent="0.2">
      <c r="A66" s="96"/>
      <c r="B66" s="96"/>
      <c r="C66" s="96"/>
      <c r="D66" s="34"/>
      <c r="E66" s="34"/>
      <c r="F66" s="34"/>
      <c r="G66" s="96"/>
      <c r="H66" s="96"/>
      <c r="I66" s="64"/>
      <c r="J66" s="64"/>
    </row>
    <row r="67" spans="1:10" s="69" customFormat="1" ht="12.75" customHeight="1" x14ac:dyDescent="0.2">
      <c r="A67" s="99"/>
      <c r="B67" s="99"/>
      <c r="C67" s="99"/>
      <c r="D67" s="99"/>
      <c r="E67" s="99"/>
      <c r="F67" s="99"/>
      <c r="G67" s="99"/>
      <c r="H67" s="99"/>
      <c r="I67" s="68"/>
      <c r="J67" s="68"/>
    </row>
    <row r="68" spans="1:10" s="65" customFormat="1" ht="12.75" customHeight="1" x14ac:dyDescent="0.2">
      <c r="A68" s="100"/>
      <c r="B68" s="100"/>
      <c r="C68" s="35"/>
      <c r="D68" s="36"/>
      <c r="E68" s="37"/>
      <c r="F68" s="37"/>
      <c r="G68" s="37"/>
      <c r="H68" s="37"/>
      <c r="I68" s="64"/>
      <c r="J68" s="64"/>
    </row>
    <row r="69" spans="1:10" s="65" customFormat="1" ht="12.75" customHeight="1" x14ac:dyDescent="0.2">
      <c r="A69" s="98"/>
      <c r="B69" s="98"/>
      <c r="C69" s="98"/>
      <c r="D69" s="38"/>
      <c r="E69" s="38"/>
      <c r="F69" s="38"/>
      <c r="G69" s="38"/>
      <c r="H69" s="38"/>
      <c r="I69" s="64"/>
      <c r="J69" s="64"/>
    </row>
    <row r="70" spans="1:10" s="69" customFormat="1" ht="12.75" customHeight="1" x14ac:dyDescent="0.2">
      <c r="A70" s="98"/>
      <c r="B70" s="98"/>
      <c r="C70" s="98"/>
      <c r="D70" s="38"/>
      <c r="E70" s="38"/>
      <c r="F70" s="38"/>
      <c r="G70" s="38"/>
      <c r="H70" s="38"/>
      <c r="I70" s="68"/>
      <c r="J70" s="68"/>
    </row>
    <row r="71" spans="1:10" s="69" customFormat="1" ht="12.75" customHeight="1" x14ac:dyDescent="0.2">
      <c r="A71" s="39"/>
      <c r="B71" s="39"/>
      <c r="C71" s="39"/>
      <c r="D71" s="39"/>
      <c r="E71" s="39"/>
      <c r="F71" s="39"/>
      <c r="G71" s="39"/>
      <c r="H71" s="39"/>
      <c r="I71" s="68"/>
      <c r="J71" s="68"/>
    </row>
    <row r="72" spans="1:10" s="69" customFormat="1" ht="12.75" customHeight="1" x14ac:dyDescent="0.2">
      <c r="A72" s="98"/>
      <c r="B72" s="98"/>
      <c r="C72" s="98"/>
      <c r="D72" s="98"/>
      <c r="E72" s="98"/>
      <c r="F72" s="98"/>
      <c r="G72" s="40"/>
      <c r="H72" s="40"/>
      <c r="I72" s="68"/>
      <c r="J72" s="68"/>
    </row>
    <row r="73" spans="1:10" s="15" customFormat="1" ht="12.75" customHeight="1" x14ac:dyDescent="0.2">
      <c r="A73" s="98"/>
      <c r="B73" s="98"/>
      <c r="C73" s="98"/>
      <c r="D73" s="98"/>
      <c r="E73" s="98"/>
      <c r="F73" s="98"/>
      <c r="G73" s="98"/>
      <c r="H73" s="98"/>
      <c r="I73" s="14"/>
      <c r="J73" s="14"/>
    </row>
    <row r="74" spans="1:10" x14ac:dyDescent="0.2">
      <c r="A74" s="41"/>
      <c r="B74" s="41"/>
      <c r="C74" s="41"/>
      <c r="D74" s="41"/>
      <c r="E74" s="41"/>
      <c r="F74" s="41"/>
      <c r="G74" s="42"/>
      <c r="H74" s="36"/>
    </row>
    <row r="75" spans="1:10" ht="17.25" customHeight="1" x14ac:dyDescent="0.2">
      <c r="A75" s="98"/>
      <c r="B75" s="98"/>
      <c r="C75" s="98"/>
      <c r="D75" s="98"/>
      <c r="E75" s="98"/>
      <c r="F75" s="98"/>
      <c r="G75" s="40"/>
      <c r="H75" s="40"/>
    </row>
    <row r="76" spans="1:10" x14ac:dyDescent="0.2">
      <c r="A76" s="98"/>
      <c r="B76" s="98"/>
      <c r="C76" s="98"/>
      <c r="D76" s="98"/>
      <c r="E76" s="98"/>
      <c r="F76" s="98"/>
      <c r="G76" s="98"/>
      <c r="H76" s="98"/>
    </row>
  </sheetData>
  <mergeCells count="33">
    <mergeCell ref="B39:B41"/>
    <mergeCell ref="A10:H10"/>
    <mergeCell ref="B3:G3"/>
    <mergeCell ref="B7:D7"/>
    <mergeCell ref="A9:H9"/>
    <mergeCell ref="B2:H2"/>
    <mergeCell ref="B13:G13"/>
    <mergeCell ref="A63:H63"/>
    <mergeCell ref="B16:G16"/>
    <mergeCell ref="H19:H20"/>
    <mergeCell ref="A22:H22"/>
    <mergeCell ref="A34:H34"/>
    <mergeCell ref="A19:A20"/>
    <mergeCell ref="B19:B20"/>
    <mergeCell ref="C19:C20"/>
    <mergeCell ref="D19:G19"/>
    <mergeCell ref="A18:G18"/>
    <mergeCell ref="A28:H28"/>
    <mergeCell ref="A15:H15"/>
    <mergeCell ref="B43:B45"/>
    <mergeCell ref="B50:B52"/>
    <mergeCell ref="D62:E62"/>
    <mergeCell ref="D64:E64"/>
    <mergeCell ref="A75:F76"/>
    <mergeCell ref="G76:H76"/>
    <mergeCell ref="A65:H65"/>
    <mergeCell ref="A66:C66"/>
    <mergeCell ref="G66:H66"/>
    <mergeCell ref="A67:H67"/>
    <mergeCell ref="A68:B68"/>
    <mergeCell ref="A69:C70"/>
    <mergeCell ref="A72:F73"/>
    <mergeCell ref="G73:H73"/>
  </mergeCells>
  <phoneticPr fontId="0" type="noConversion"/>
  <printOptions horizontalCentered="1"/>
  <pageMargins left="0.39370078740157483" right="0.39370078740157483" top="0.59055118110236227" bottom="0.59055118110236227" header="0.39370078740157483" footer="0.39370078740157483"/>
  <pageSetup paperSize="9" scale="89" fitToHeight="10000" orientation="landscape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i1_abc4</vt:lpstr>
      <vt:lpstr>i1_abc4!Заголовки_для_печати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E_CHECHELYAN</dc:creator>
  <cp:lastModifiedBy>RMM</cp:lastModifiedBy>
  <cp:lastPrinted>2021-07-23T03:58:25Z</cp:lastPrinted>
  <dcterms:created xsi:type="dcterms:W3CDTF">2008-02-02T09:30:32Z</dcterms:created>
  <dcterms:modified xsi:type="dcterms:W3CDTF">2022-04-18T01:36:30Z</dcterms:modified>
</cp:coreProperties>
</file>