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асчет цены" sheetId="1" r:id="rId1"/>
  </sheets>
  <definedNames>
    <definedName name="_xlnm.Print_Area" localSheetId="0">'Расчет цены'!$A$1:$P$12</definedName>
  </definedNames>
  <calcPr fullCalcOnLoad="1"/>
</workbook>
</file>

<file path=xl/sharedStrings.xml><?xml version="1.0" encoding="utf-8"?>
<sst xmlns="http://schemas.openxmlformats.org/spreadsheetml/2006/main" count="29" uniqueCount="27">
  <si>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</si>
  <si>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</si>
  <si>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</si>
  <si>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</si>
  <si>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</si>
  <si>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</si>
  <si>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</si>
  <si>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</si>
  <si>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рублей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</si>
  <si>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</si>
  <si>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</si>
  <si>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</si>
  <si>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</si>
  <si>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В результате проведенного расчета Н(М)ЦК составила:</t>
  </si>
  <si>
    <t xml:space="preserve">Предложение №1 </t>
  </si>
  <si>
    <t xml:space="preserve">Предложение №2  </t>
  </si>
  <si>
    <t xml:space="preserve">Предложение №3  </t>
  </si>
  <si>
    <t>Оказание услуг по проведению кадастровых работ и технической инвентаризации бесхозяйных объектов (водопроводная сеть, ул.Красногорская)</t>
  </si>
  <si>
    <t>Оказание услуг по проведению кадастровых работ и технической инвентаризации бесхозяйных объектов (водопроводная сеть, ул.Ломоносова)</t>
  </si>
  <si>
    <t>Оказание услуг по проведению кадастровых работ и технической инвентаризации бесхозяйных объектов (водопроводная сеть, ул.Янтарная)</t>
  </si>
  <si>
    <t>Цена за единицу изм. с округлением до сотых долей после запятой (руб.)</t>
  </si>
  <si>
    <t>Н(М)ЦК с учетом округления цены за единицу (руб.)</t>
  </si>
  <si>
    <t>шт</t>
  </si>
  <si>
    <t>Приложение № 1 к извещению об осуществлении закупки</t>
  </si>
  <si>
    <r>
      <t xml:space="preserve">коэффициент вариации цен V (%)           </t>
    </r>
    <r>
      <rPr>
        <i/>
        <sz val="11"/>
        <color indexed="8"/>
        <rFont val="Times New Roman"/>
        <family val="1"/>
      </rPr>
      <t xml:space="preserve">         (не должен превышать 33%)</t>
    </r>
  </si>
  <si>
    <r>
      <rPr>
        <b/>
        <sz val="11"/>
        <color indexed="8"/>
        <rFont val="Times New Roman"/>
        <family val="1"/>
      </rPr>
      <t>Расчет Н(М)ЦК по формуле</t>
    </r>
    <r>
      <rPr>
        <sz val="11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</si>
  <si>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Н(М)ЦК, определяемая методом сопоставимых рыночных цен (анализа рынка)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</si>
</sst>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174" fontId="4" fillId="0" borderId="0" xfId="0" applyNumberFormat="1" applyFont="1" applyFill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74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4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0" fontId="9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1" fillId="0" borderId="0" xfId="0" applyFont="1" applyAlignment="1">
      <alignment horizontal="right" wrapText="1"/>
    </xf>
    <xf numFmtId="0" fontId="54" fillId="0" borderId="0" xfId="0" applyFont="1" applyAlignment="1">
      <alignment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top" wrapText="1"/>
    </xf>
    <xf numFmtId="2" fontId="12" fillId="0" borderId="12" xfId="0" applyNumberFormat="1" applyFont="1" applyFill="1" applyBorder="1" applyAlignment="1">
      <alignment horizontal="center" vertical="top" wrapText="1"/>
    </xf>
    <xf numFmtId="2" fontId="12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174" fontId="8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3</xdr:row>
      <xdr:rowOff>914400</xdr:rowOff>
    </xdr:from>
    <xdr:to>
      <xdr:col>12</xdr:col>
      <xdr:colOff>0</xdr:colOff>
      <xdr:row>3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6098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26098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3</xdr:row>
      <xdr:rowOff>1876425</xdr:rowOff>
    </xdr:from>
    <xdr:to>
      <xdr:col>12</xdr:col>
      <xdr:colOff>1504950</xdr:colOff>
      <xdr:row>3</xdr:row>
      <xdr:rowOff>2219325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82100" y="3571875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3</xdr:row>
      <xdr:rowOff>1352550</xdr:rowOff>
    </xdr:from>
    <xdr:to>
      <xdr:col>12</xdr:col>
      <xdr:colOff>419100</xdr:colOff>
      <xdr:row>3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29750" y="30480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="85" zoomScaleNormal="85" zoomScaleSheetLayoutView="100" zoomScalePageLayoutView="0" workbookViewId="0" topLeftCell="A1">
      <selection activeCell="M4" sqref="M4"/>
    </sheetView>
  </sheetViews>
  <sheetFormatPr defaultColWidth="9.140625" defaultRowHeight="15"/>
  <cols>
    <col min="1" max="1" width="6.00390625" style="1" customWidth="1"/>
    <col min="2" max="2" width="23.140625" style="10" customWidth="1"/>
    <col min="3" max="3" width="9.421875" style="12" customWidth="1"/>
    <col min="4" max="4" width="8.140625" style="12" customWidth="1"/>
    <col min="5" max="5" width="14.421875" style="18" customWidth="1"/>
    <col min="6" max="6" width="14.57421875" style="18" customWidth="1"/>
    <col min="7" max="7" width="14.28125" style="18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3.28125" style="1" customWidth="1"/>
    <col min="15" max="16" width="13.00390625" style="1" customWidth="1"/>
    <col min="17" max="16384" width="9.140625" style="1" customWidth="1"/>
  </cols>
  <sheetData>
    <row r="1" spans="13:16" ht="61.5" customHeight="1">
      <c r="M1" s="52" t="s">
        <v>23</v>
      </c>
      <c r="N1" s="53"/>
      <c r="O1" s="53"/>
      <c r="P1" s="53"/>
    </row>
    <row r="2" spans="1:16" ht="41.25" customHeight="1">
      <c r="A2" s="56" t="s">
        <v>12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30.75" customHeight="1">
      <c r="A3" s="57" t="s">
        <v>0</v>
      </c>
      <c r="B3" s="57" t="s">
        <v>11</v>
      </c>
      <c r="C3" s="57" t="s">
        <v>1</v>
      </c>
      <c r="D3" s="57" t="s">
        <v>2</v>
      </c>
      <c r="E3" s="59" t="s">
        <v>3</v>
      </c>
      <c r="F3" s="60"/>
      <c r="G3" s="61"/>
      <c r="H3" s="62" t="s">
        <v>9</v>
      </c>
      <c r="I3" s="63"/>
      <c r="J3" s="64" t="s">
        <v>10</v>
      </c>
      <c r="K3" s="65"/>
      <c r="L3" s="66"/>
      <c r="M3" s="69" t="s">
        <v>26</v>
      </c>
      <c r="N3" s="70"/>
      <c r="O3" s="70"/>
      <c r="P3" s="71"/>
    </row>
    <row r="4" spans="1:16" ht="195.75" customHeight="1">
      <c r="A4" s="58"/>
      <c r="B4" s="58"/>
      <c r="C4" s="58"/>
      <c r="D4" s="58"/>
      <c r="E4" s="48" t="s">
        <v>14</v>
      </c>
      <c r="F4" s="48" t="s">
        <v>15</v>
      </c>
      <c r="G4" s="48" t="s">
        <v>16</v>
      </c>
      <c r="H4" s="49"/>
      <c r="I4" s="49" t="s">
        <v>6</v>
      </c>
      <c r="J4" s="49" t="s">
        <v>5</v>
      </c>
      <c r="K4" s="49" t="s">
        <v>4</v>
      </c>
      <c r="L4" s="50" t="s">
        <v>24</v>
      </c>
      <c r="M4" s="51" t="s">
        <v>25</v>
      </c>
      <c r="N4" s="49" t="s">
        <v>7</v>
      </c>
      <c r="O4" s="49" t="s">
        <v>20</v>
      </c>
      <c r="P4" s="49" t="s">
        <v>21</v>
      </c>
    </row>
    <row r="5" spans="1:16" s="29" customFormat="1" ht="151.5" customHeight="1">
      <c r="A5" s="39">
        <v>1</v>
      </c>
      <c r="B5" s="45" t="s">
        <v>17</v>
      </c>
      <c r="C5" s="40" t="s">
        <v>22</v>
      </c>
      <c r="D5" s="41">
        <v>1</v>
      </c>
      <c r="E5" s="42">
        <v>30000</v>
      </c>
      <c r="F5" s="42">
        <v>47000</v>
      </c>
      <c r="G5" s="42">
        <v>35000</v>
      </c>
      <c r="H5" s="17"/>
      <c r="I5" s="17"/>
      <c r="J5" s="25">
        <f>AVERAGE(E5:G5)</f>
        <v>37333.333333333336</v>
      </c>
      <c r="K5" s="26">
        <f>SQRT(((SUM((POWER(G5-J5,2)),(POWER(F5-J5,2)),(POWER(E5-J5,2)))/(COLUMNS(E5:G5)-1))))</f>
        <v>8736.894948054105</v>
      </c>
      <c r="L5" s="26">
        <f>K5/J5*100</f>
        <v>23.40239718228778</v>
      </c>
      <c r="M5" s="27">
        <f>((D5/3)*(SUM(E5:G5)))</f>
        <v>37333.33333333333</v>
      </c>
      <c r="N5" s="28">
        <f>M5/D5</f>
        <v>37333.33333333333</v>
      </c>
      <c r="O5" s="27">
        <f>ROUNDDOWN(N5,2)</f>
        <v>37333.33</v>
      </c>
      <c r="P5" s="30">
        <f>O5*D5</f>
        <v>37333.33</v>
      </c>
    </row>
    <row r="6" spans="1:16" s="29" customFormat="1" ht="146.25" customHeight="1">
      <c r="A6" s="31">
        <v>2</v>
      </c>
      <c r="B6" s="45" t="s">
        <v>18</v>
      </c>
      <c r="C6" s="43" t="s">
        <v>22</v>
      </c>
      <c r="D6" s="44">
        <v>1</v>
      </c>
      <c r="E6" s="17">
        <v>30000</v>
      </c>
      <c r="F6" s="17">
        <v>39000</v>
      </c>
      <c r="G6" s="17">
        <v>30000</v>
      </c>
      <c r="H6" s="17"/>
      <c r="I6" s="17"/>
      <c r="J6" s="25">
        <f>AVERAGE(E6:G6)</f>
        <v>33000</v>
      </c>
      <c r="K6" s="26">
        <f>SQRT(((SUM((POWER(G6-J6,2)),(POWER(F6-J6,2)),(POWER(E6-J6,2)))/(COLUMNS(E6:G6)-1))))</f>
        <v>5196.152422706632</v>
      </c>
      <c r="L6" s="26">
        <f>K6/J6*100</f>
        <v>15.74591643244434</v>
      </c>
      <c r="M6" s="27">
        <f>((D6/3)*(SUM(E6:G6)))</f>
        <v>33000</v>
      </c>
      <c r="N6" s="28">
        <f>M6/D6</f>
        <v>33000</v>
      </c>
      <c r="O6" s="27">
        <f>ROUNDDOWN(N6,2)</f>
        <v>33000</v>
      </c>
      <c r="P6" s="30">
        <f>O6*D6</f>
        <v>33000</v>
      </c>
    </row>
    <row r="7" spans="1:16" s="29" customFormat="1" ht="132" customHeight="1">
      <c r="A7" s="31">
        <v>3</v>
      </c>
      <c r="B7" s="45" t="s">
        <v>19</v>
      </c>
      <c r="C7" s="40" t="s">
        <v>22</v>
      </c>
      <c r="D7" s="41">
        <v>1</v>
      </c>
      <c r="E7" s="17">
        <v>30000</v>
      </c>
      <c r="F7" s="17">
        <v>39000</v>
      </c>
      <c r="G7" s="17">
        <v>30000</v>
      </c>
      <c r="H7" s="37"/>
      <c r="I7" s="38"/>
      <c r="J7" s="25">
        <f>AVERAGE(E7:G7)</f>
        <v>33000</v>
      </c>
      <c r="K7" s="26">
        <f>SQRT(((SUM((POWER(G7-J7,2)),(POWER(F7-J7,2)),(POWER(E7-J7,2)))/(COLUMNS(E7:G7)-1))))</f>
        <v>5196.152422706632</v>
      </c>
      <c r="L7" s="26">
        <f>K7/J7*100</f>
        <v>15.74591643244434</v>
      </c>
      <c r="M7" s="27">
        <f>((D7/3)*(SUM(E7:G7)))</f>
        <v>33000</v>
      </c>
      <c r="N7" s="28">
        <f>M7/D7</f>
        <v>33000</v>
      </c>
      <c r="O7" s="27">
        <f>ROUNDDOWN(N7,2)</f>
        <v>33000</v>
      </c>
      <c r="P7" s="30">
        <f>O7*D7</f>
        <v>33000</v>
      </c>
    </row>
    <row r="8" spans="1:16" s="2" customFormat="1" ht="15.75">
      <c r="A8" s="72" t="s">
        <v>13</v>
      </c>
      <c r="B8" s="73"/>
      <c r="C8" s="73"/>
      <c r="D8" s="73"/>
      <c r="E8" s="73"/>
      <c r="F8" s="73"/>
      <c r="G8" s="73"/>
      <c r="H8" s="73"/>
      <c r="I8" s="74"/>
      <c r="J8" s="32">
        <f>P5+P6+P7</f>
        <v>103333.33</v>
      </c>
      <c r="K8" s="46" t="s">
        <v>8</v>
      </c>
      <c r="L8" s="46"/>
      <c r="M8" s="46"/>
      <c r="N8" s="46"/>
      <c r="O8" s="46"/>
      <c r="P8" s="47"/>
    </row>
    <row r="9" spans="1:8" ht="15.75">
      <c r="A9" s="75"/>
      <c r="B9" s="75"/>
      <c r="C9" s="13"/>
      <c r="D9" s="13"/>
      <c r="E9" s="19"/>
      <c r="F9" s="19"/>
      <c r="G9" s="19"/>
      <c r="H9" s="4"/>
    </row>
    <row r="10" spans="1:16" s="3" customFormat="1" ht="23.2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1:10" s="3" customFormat="1" ht="23.25">
      <c r="A11" s="33"/>
      <c r="B11" s="34"/>
      <c r="C11" s="76"/>
      <c r="D11" s="76"/>
      <c r="E11" s="76"/>
      <c r="F11" s="78"/>
      <c r="G11" s="78"/>
      <c r="H11" s="35"/>
      <c r="I11" s="36"/>
      <c r="J11" s="36"/>
    </row>
    <row r="12" spans="1:8" s="3" customFormat="1" ht="15.75" customHeight="1">
      <c r="A12" s="54"/>
      <c r="B12" s="55"/>
      <c r="C12" s="55"/>
      <c r="D12" s="55"/>
      <c r="E12" s="20"/>
      <c r="F12" s="5"/>
      <c r="G12" s="21"/>
      <c r="H12" s="6"/>
    </row>
    <row r="13" spans="1:8" ht="15.75">
      <c r="A13" s="67"/>
      <c r="B13" s="67"/>
      <c r="C13" s="14"/>
      <c r="D13" s="14"/>
      <c r="E13" s="22"/>
      <c r="F13" s="22"/>
      <c r="G13" s="22"/>
      <c r="H13" s="7"/>
    </row>
    <row r="14" spans="4:8" s="3" customFormat="1" ht="15.75">
      <c r="D14" s="15"/>
      <c r="E14" s="23"/>
      <c r="F14" s="8"/>
      <c r="G14" s="68"/>
      <c r="H14" s="68"/>
    </row>
    <row r="15" spans="1:8" ht="12.75">
      <c r="A15" s="7"/>
      <c r="B15" s="11"/>
      <c r="C15" s="16"/>
      <c r="D15" s="16"/>
      <c r="E15" s="24"/>
      <c r="F15" s="24"/>
      <c r="G15" s="24"/>
      <c r="H15" s="7"/>
    </row>
    <row r="16" spans="1:8" ht="12.75">
      <c r="A16" s="7"/>
      <c r="B16" s="11"/>
      <c r="C16" s="16"/>
      <c r="D16" s="16"/>
      <c r="E16" s="24"/>
      <c r="F16" s="24"/>
      <c r="G16" s="24"/>
      <c r="H16" s="9"/>
    </row>
  </sheetData>
  <sheetProtection/>
  <mergeCells count="18">
    <mergeCell ref="A13:B13"/>
    <mergeCell ref="G14:H14"/>
    <mergeCell ref="M3:P3"/>
    <mergeCell ref="A8:I8"/>
    <mergeCell ref="A9:B9"/>
    <mergeCell ref="C11:E11"/>
    <mergeCell ref="A10:P10"/>
    <mergeCell ref="F11:G11"/>
    <mergeCell ref="M1:P1"/>
    <mergeCell ref="A12:D12"/>
    <mergeCell ref="A2:P2"/>
    <mergeCell ref="A3:A4"/>
    <mergeCell ref="B3:B4"/>
    <mergeCell ref="C3:C4"/>
    <mergeCell ref="D3:D4"/>
    <mergeCell ref="E3:G3"/>
    <mergeCell ref="H3:I3"/>
    <mergeCell ref="J3:L3"/>
  </mergeCells>
  <printOptions/>
  <pageMargins left="0.24" right="0.24" top="0.7480314960629921" bottom="0.7480314960629921" header="0.31496062992125984" footer="0.31496062992125984"/>
  <pageSetup fitToHeight="0" fitToWidth="1" horizontalDpi="600" verticalDpi="600" orientation="landscape" paperSize="9" scale="71" r:id="rId2"/>
  <rowBreaks count="1" manualBreakCount="1">
    <brk id="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2023-05-17T02:35:29Z</cp:lastPrinted>
  <dcterms:created xsi:type="dcterms:W3CDTF">2014-01-15T18:15:09Z</dcterms:created>
  <dcterms:modified xsi:type="dcterms:W3CDTF">2023-05-17T09:09:01Z</dcterms:modified>
  <cp:category/>
  <cp:version/>
  <cp:contentType/>
  <cp:contentStatus/>
</cp:coreProperties>
</file>