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7B15C86F-E7EF-453C-91DF-0BBCDBEC8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Лист1!$A$6:$K$68</definedName>
  </definedNames>
  <calcPr calcId="181029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K49" i="1" l="1"/>
  <c r="J30" i="1"/>
  <c r="J29" i="1"/>
  <c r="J12" i="1"/>
  <c r="J37" i="1"/>
  <c r="J42" i="1"/>
  <c r="J41" i="1"/>
  <c r="J26" i="1"/>
  <c r="J25" i="1"/>
  <c r="J24" i="1"/>
  <c r="J10" i="1"/>
  <c r="J8" i="1"/>
  <c r="J40" i="1"/>
  <c r="J39" i="1"/>
  <c r="J38" i="1"/>
  <c r="J35" i="1"/>
  <c r="J31" i="1"/>
  <c r="J28" i="1"/>
  <c r="J23" i="1"/>
  <c r="J22" i="1"/>
  <c r="J18" i="1"/>
  <c r="J16" i="1"/>
  <c r="J14" i="1"/>
  <c r="J9" i="1"/>
  <c r="J48" i="1"/>
  <c r="J47" i="1"/>
  <c r="J46" i="1"/>
  <c r="J45" i="1"/>
  <c r="J44" i="1"/>
  <c r="J43" i="1"/>
  <c r="J36" i="1"/>
  <c r="J34" i="1"/>
  <c r="J33" i="1"/>
  <c r="J32" i="1"/>
  <c r="J27" i="1"/>
  <c r="J21" i="1"/>
  <c r="J20" i="1"/>
  <c r="J19" i="1"/>
  <c r="J17" i="1"/>
  <c r="J15" i="1"/>
  <c r="J13" i="1"/>
  <c r="J11" i="1"/>
</calcChain>
</file>

<file path=xl/sharedStrings.xml><?xml version="1.0" encoding="utf-8"?>
<sst xmlns="http://schemas.openxmlformats.org/spreadsheetml/2006/main" count="107" uniqueCount="68">
  <si>
    <t>среднее квадратичное отклонение</t>
  </si>
  <si>
    <t>коэффициент вариации</t>
  </si>
  <si>
    <t>средняя арифмети-ческая</t>
  </si>
  <si>
    <t>Расчет коэффициента вариации для определения цены</t>
  </si>
  <si>
    <t xml:space="preserve"> Коэффициент вариации цены определяется по формуле:</t>
  </si>
  <si>
    <t>где:</t>
  </si>
  <si>
    <t>V - коэффициент вариации цены;</t>
  </si>
  <si>
    <r>
      <t xml:space="preserve">&lt;ц&gt;– средняя арифметическая величина цены </t>
    </r>
    <r>
      <rPr>
        <sz val="13"/>
        <color theme="1"/>
        <rFont val="Times New Roman"/>
        <family val="1"/>
        <charset val="204"/>
      </rPr>
      <t>единицы товара, работы, услуги</t>
    </r>
    <r>
      <rPr>
        <sz val="12"/>
        <color theme="1"/>
        <rFont val="Times New Roman"/>
        <family val="1"/>
        <charset val="204"/>
      </rPr>
      <t>;</t>
    </r>
  </si>
  <si>
    <t>n – количество значений, используемых в расчете.</t>
  </si>
  <si>
    <t>Ед. изм.</t>
  </si>
  <si>
    <t>№ п\п</t>
  </si>
  <si>
    <t>Обоснование начальной (максимальной) цены контракта</t>
  </si>
  <si>
    <t xml:space="preserve">Наименование </t>
  </si>
  <si>
    <t>Кол-во</t>
  </si>
  <si>
    <r>
      <rPr>
        <sz val="12"/>
        <color theme="1"/>
        <rFont val="Times New Roman"/>
        <family val="1"/>
        <charset val="204"/>
      </rPr>
      <t>&lt;цi&gt;</t>
    </r>
    <r>
      <rPr>
        <i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 xml:space="preserve">цена  единицы товара, работы, услуги, указанная в источнике с номером </t>
    </r>
    <r>
      <rPr>
        <i/>
        <sz val="12"/>
        <color theme="1"/>
        <rFont val="Times New Roman"/>
        <family val="1"/>
        <charset val="204"/>
      </rPr>
      <t>i;</t>
    </r>
  </si>
  <si>
    <t>σ– среднее квадратичное отклонение</t>
  </si>
  <si>
    <t>НМЦК</t>
  </si>
  <si>
    <t>шт.</t>
  </si>
  <si>
    <t xml:space="preserve">  Начальная сумма цен единиц работ:</t>
  </si>
  <si>
    <t>Коммерческое  предложение №1</t>
  </si>
  <si>
    <t>Коммерческое предложение №2</t>
  </si>
  <si>
    <t>Коммерческое предложение №3</t>
  </si>
  <si>
    <t>Приложение 1  к Извещению об осуществлении закупки</t>
  </si>
  <si>
    <t xml:space="preserve">Коммерческое предложение № 1, Коммерческое предложение № 2, Коммерческое  предложение №3. </t>
  </si>
  <si>
    <t xml:space="preserve">Для расчетов были использованы  три коммерческих предложения: </t>
  </si>
  <si>
    <t>Установка дорожного знака (треугольник, 700 мм)</t>
  </si>
  <si>
    <t>Установка дорожного знака (треугольник, 900 мм)</t>
  </si>
  <si>
    <t>Шт.</t>
  </si>
  <si>
    <t>Установка дорожного знака (треугольник, 1200 мм)</t>
  </si>
  <si>
    <t>Установка дорожного знака (1.3.1 по ГОСТ Р52290)</t>
  </si>
  <si>
    <t>Установка дорожного знака (1.3.2 по ГОСТ Р52290)</t>
  </si>
  <si>
    <t>Установка дорожного знака (500*615)</t>
  </si>
  <si>
    <t>Установка дорожного знака (500*1160)</t>
  </si>
  <si>
    <t>Установка дорожного знака (500*2250)</t>
  </si>
  <si>
    <t>Установка дорожного знака (круг, 600 мм)</t>
  </si>
  <si>
    <t>Установка дорожного знака (круг, 700 мм)</t>
  </si>
  <si>
    <t>Установка дорожного знака (круг, 900 мм)</t>
  </si>
  <si>
    <t>Установка дорожного знака (квадрат на флуоресцентном фоне желто-зеленого цвета, 900*900 мм)</t>
  </si>
  <si>
    <t>Установка дорожного знака (квадрат 600*600 мм)</t>
  </si>
  <si>
    <t>Установка дорожного знака (квадрат 700*700 мм)</t>
  </si>
  <si>
    <t>Установка дорожного знака (квадрат 900*900 мм)</t>
  </si>
  <si>
    <t>Установка дорожного знака (1350*900 мм)</t>
  </si>
  <si>
    <t>Установка дорожного знака (900*600 мм)</t>
  </si>
  <si>
    <t>Установка дорожного знака (1050*700 мм)</t>
  </si>
  <si>
    <t>Установка дорожного знака (2000*1500 мм)</t>
  </si>
  <si>
    <t>Установка дорожного знака (350*700 мм)</t>
  </si>
  <si>
    <t>Установка дорожного знака (450*900 мм)</t>
  </si>
  <si>
    <t>Установка дорожного знака (350*1050 мм)</t>
  </si>
  <si>
    <t>Установка дорожного знака (450*1350 мм)</t>
  </si>
  <si>
    <t>Установка дорожного знака (700*1400 мм)</t>
  </si>
  <si>
    <t>Установка дорожного знака (900*1800 мм)</t>
  </si>
  <si>
    <t>Установка дорожного знака (350*450 мм)</t>
  </si>
  <si>
    <t>Установка дорожного знака (восьмигранник 700 мм)</t>
  </si>
  <si>
    <t>Установка дорожного знака (восьмигранник 900 мм)</t>
  </si>
  <si>
    <t>Установка стойки для дорожных знаков, (d=76 мм)</t>
  </si>
  <si>
    <t>Мойка дорожного знака</t>
  </si>
  <si>
    <t>Очистка дорожного знака от снега</t>
  </si>
  <si>
    <t>Окраска стойки</t>
  </si>
  <si>
    <t>Ремонт щитка дорожного знака</t>
  </si>
  <si>
    <t>Ремонт стойки</t>
  </si>
  <si>
    <t>Демонтаж стойки</t>
  </si>
  <si>
    <t>Демонтаж дорожного знака</t>
  </si>
  <si>
    <t>Перенос дорожного знака на стойку</t>
  </si>
  <si>
    <t>Перенос дорожного знака на опору линий наружного освещения</t>
  </si>
  <si>
    <t>Наращивание стойки для дорожных знаков</t>
  </si>
  <si>
    <t>Бетонирование существующей стойки</t>
  </si>
  <si>
    <t>Санитарная обрезка ветвей деревьев, с вывозом мусора</t>
  </si>
  <si>
    <t>На основании проведенного анализа рынка начальная  сумма  цен единиц  работ составляет: 249 326 (Двести сорок девять тысяч триста двадцать шесть) рублей 99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Максимальное значение цены контракта:   2 000 000 (Два миллиона)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</si>
</sst>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>
      <alignment horizontal="left" vertical="top"/>
    </xf>
  </cellStyleXfs>
  <cellXfs count="49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9" xfId="0" applyFont="1" applyBorder="1"/>
    <xf numFmtId="4" fontId="2" fillId="0" borderId="9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3" fontId="10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вос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60</xdr:row>
      <xdr:rowOff>47625</xdr:rowOff>
    </xdr:from>
    <xdr:to>
      <xdr:col>8</xdr:col>
      <xdr:colOff>695325</xdr:colOff>
      <xdr:row>62</xdr:row>
      <xdr:rowOff>76200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5001875"/>
          <a:ext cx="14097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</xdr:colOff>
      <xdr:row>62</xdr:row>
      <xdr:rowOff>133350</xdr:rowOff>
    </xdr:from>
    <xdr:to>
      <xdr:col>8</xdr:col>
      <xdr:colOff>695325</xdr:colOff>
      <xdr:row>64</xdr:row>
      <xdr:rowOff>161925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5478125"/>
          <a:ext cx="1447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tabSelected="1" zoomScaleNormal="100" zoomScaleSheetLayoutView="100" workbookViewId="0">
      <selection activeCell="B51" sqref="B51:K53"/>
    </sheetView>
  </sheetViews>
  <sheetFormatPr defaultRowHeight="15" x14ac:dyDescent="0.25"/>
  <cols>
    <col min="1" max="1" width="5" customWidth="1"/>
    <col min="2" max="2" width="33.5703125" customWidth="1"/>
    <col min="3" max="3" width="9.140625" customWidth="1"/>
    <col min="4" max="4" width="7.85546875" customWidth="1"/>
    <col min="5" max="5" width="14.85546875" customWidth="1"/>
    <col min="6" max="6" width="14.42578125" customWidth="1"/>
    <col min="7" max="7" width="14.7109375" customWidth="1"/>
    <col min="8" max="8" width="11.5703125" customWidth="1"/>
    <col min="9" max="9" width="10.7109375" customWidth="1"/>
    <col min="10" max="10" width="11" customWidth="1"/>
    <col min="11" max="11" width="13.5703125" customWidth="1"/>
  </cols>
  <sheetData>
    <row r="2" spans="1:11" x14ac:dyDescent="0.25">
      <c r="H2" s="32" t="s">
        <v>22</v>
      </c>
      <c r="I2" s="32"/>
      <c r="J2" s="32"/>
      <c r="K2" s="32"/>
    </row>
    <row r="3" spans="1:11" x14ac:dyDescent="0.25">
      <c r="H3" s="32"/>
      <c r="I3" s="32"/>
      <c r="J3" s="32"/>
      <c r="K3" s="32"/>
    </row>
    <row r="4" spans="1:11" x14ac:dyDescent="0.25">
      <c r="H4" s="32"/>
      <c r="I4" s="32"/>
      <c r="J4" s="32"/>
      <c r="K4" s="32"/>
    </row>
    <row r="6" spans="1:11" ht="18.75" x14ac:dyDescent="0.25">
      <c r="A6" s="35" t="s">
        <v>11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75.75" thickBot="1" x14ac:dyDescent="0.3">
      <c r="A7" s="4" t="s">
        <v>10</v>
      </c>
      <c r="B7" s="4" t="s">
        <v>12</v>
      </c>
      <c r="C7" s="4" t="s">
        <v>9</v>
      </c>
      <c r="D7" s="4" t="s">
        <v>13</v>
      </c>
      <c r="E7" s="4" t="s">
        <v>19</v>
      </c>
      <c r="F7" s="4" t="s">
        <v>20</v>
      </c>
      <c r="G7" s="4" t="s">
        <v>21</v>
      </c>
      <c r="H7" s="4" t="s">
        <v>2</v>
      </c>
      <c r="I7" s="4" t="s">
        <v>0</v>
      </c>
      <c r="J7" s="4" t="s">
        <v>1</v>
      </c>
      <c r="K7" s="4" t="s">
        <v>16</v>
      </c>
    </row>
    <row r="8" spans="1:11" ht="30.75" thickBot="1" x14ac:dyDescent="0.3">
      <c r="A8" s="5">
        <v>1</v>
      </c>
      <c r="B8" s="45" t="s">
        <v>25</v>
      </c>
      <c r="C8" s="29" t="s">
        <v>17</v>
      </c>
      <c r="D8" s="15">
        <v>1</v>
      </c>
      <c r="E8" s="16">
        <v>3566</v>
      </c>
      <c r="F8" s="17">
        <v>3562</v>
      </c>
      <c r="G8" s="17">
        <v>3955.75</v>
      </c>
      <c r="H8" s="13">
        <f t="shared" ref="H8:H34" si="0">ROUND(AVERAGE(E8:G8),2)</f>
        <v>3694.58</v>
      </c>
      <c r="I8" s="13">
        <f t="shared" ref="I8:I34" si="1">STDEVA(E8:G8)</f>
        <v>226.18581041553719</v>
      </c>
      <c r="J8" s="14">
        <f t="shared" ref="J8:J34" si="2">I8/H8</f>
        <v>6.1220980575745335E-2</v>
      </c>
      <c r="K8" s="13">
        <f t="shared" ref="K8:K34" si="3">H8*D8</f>
        <v>3694.58</v>
      </c>
    </row>
    <row r="9" spans="1:11" ht="30.75" thickBot="1" x14ac:dyDescent="0.3">
      <c r="A9" s="5">
        <v>2</v>
      </c>
      <c r="B9" s="46" t="s">
        <v>26</v>
      </c>
      <c r="C9" s="30" t="s">
        <v>27</v>
      </c>
      <c r="D9" s="15">
        <v>1</v>
      </c>
      <c r="E9" s="16">
        <v>4110</v>
      </c>
      <c r="F9" s="17">
        <v>3984</v>
      </c>
      <c r="G9" s="17">
        <v>4566.2299999999996</v>
      </c>
      <c r="H9" s="13">
        <f t="shared" si="0"/>
        <v>4220.08</v>
      </c>
      <c r="I9" s="13">
        <f t="shared" si="1"/>
        <v>306.32596630604655</v>
      </c>
      <c r="J9" s="14">
        <f t="shared" si="2"/>
        <v>7.2587715471281719E-2</v>
      </c>
      <c r="K9" s="13">
        <f t="shared" si="3"/>
        <v>4220.08</v>
      </c>
    </row>
    <row r="10" spans="1:11" ht="30.75" thickBot="1" x14ac:dyDescent="0.3">
      <c r="A10" s="5">
        <v>3</v>
      </c>
      <c r="B10" s="46" t="s">
        <v>28</v>
      </c>
      <c r="C10" s="30" t="s">
        <v>27</v>
      </c>
      <c r="D10" s="15">
        <v>1</v>
      </c>
      <c r="E10" s="16">
        <v>8510</v>
      </c>
      <c r="F10" s="17">
        <v>8375</v>
      </c>
      <c r="G10" s="18">
        <v>8211.56</v>
      </c>
      <c r="H10" s="13">
        <f t="shared" si="0"/>
        <v>8365.52</v>
      </c>
      <c r="I10" s="13">
        <f t="shared" si="1"/>
        <v>149.44567976358528</v>
      </c>
      <c r="J10" s="14">
        <f t="shared" si="2"/>
        <v>1.7864481797136969E-2</v>
      </c>
      <c r="K10" s="13">
        <f t="shared" si="3"/>
        <v>8365.52</v>
      </c>
    </row>
    <row r="11" spans="1:11" ht="30.75" thickBot="1" x14ac:dyDescent="0.3">
      <c r="A11" s="5">
        <v>4</v>
      </c>
      <c r="B11" s="46" t="s">
        <v>29</v>
      </c>
      <c r="C11" s="30" t="s">
        <v>27</v>
      </c>
      <c r="D11" s="15">
        <v>1</v>
      </c>
      <c r="E11" s="16">
        <v>6980</v>
      </c>
      <c r="F11" s="17">
        <v>6862</v>
      </c>
      <c r="G11" s="18">
        <v>6879.33</v>
      </c>
      <c r="H11" s="13">
        <f t="shared" si="0"/>
        <v>6907.11</v>
      </c>
      <c r="I11" s="13">
        <f t="shared" si="1"/>
        <v>63.716530822071611</v>
      </c>
      <c r="J11" s="14">
        <f t="shared" si="2"/>
        <v>9.2247743009842929E-3</v>
      </c>
      <c r="K11" s="13">
        <f t="shared" si="3"/>
        <v>6907.11</v>
      </c>
    </row>
    <row r="12" spans="1:11" ht="30.75" thickBot="1" x14ac:dyDescent="0.3">
      <c r="A12" s="5">
        <v>5</v>
      </c>
      <c r="B12" s="46" t="s">
        <v>30</v>
      </c>
      <c r="C12" s="30" t="s">
        <v>27</v>
      </c>
      <c r="D12" s="15">
        <v>1</v>
      </c>
      <c r="E12" s="16">
        <v>9120</v>
      </c>
      <c r="F12" s="17">
        <v>9021</v>
      </c>
      <c r="G12" s="18">
        <v>9165.2199999999993</v>
      </c>
      <c r="H12" s="13">
        <f t="shared" si="0"/>
        <v>9102.07</v>
      </c>
      <c r="I12" s="13">
        <f t="shared" si="1"/>
        <v>73.762294794381845</v>
      </c>
      <c r="J12" s="14">
        <f t="shared" si="2"/>
        <v>8.1039032653431407E-3</v>
      </c>
      <c r="K12" s="13">
        <f t="shared" si="3"/>
        <v>9102.07</v>
      </c>
    </row>
    <row r="13" spans="1:11" ht="30.75" thickBot="1" x14ac:dyDescent="0.3">
      <c r="A13" s="5">
        <v>6</v>
      </c>
      <c r="B13" s="46" t="s">
        <v>31</v>
      </c>
      <c r="C13" s="30" t="s">
        <v>27</v>
      </c>
      <c r="D13" s="15">
        <v>1</v>
      </c>
      <c r="E13" s="16">
        <v>4840</v>
      </c>
      <c r="F13" s="17">
        <v>4788</v>
      </c>
      <c r="G13" s="18">
        <v>4998.66</v>
      </c>
      <c r="H13" s="13">
        <f t="shared" si="0"/>
        <v>4875.55</v>
      </c>
      <c r="I13" s="13">
        <f t="shared" si="1"/>
        <v>109.73804505882778</v>
      </c>
      <c r="J13" s="14">
        <f t="shared" si="2"/>
        <v>2.250782887239958E-2</v>
      </c>
      <c r="K13" s="13">
        <f t="shared" si="3"/>
        <v>4875.55</v>
      </c>
    </row>
    <row r="14" spans="1:11" ht="30.75" thickBot="1" x14ac:dyDescent="0.3">
      <c r="A14" s="5">
        <v>7</v>
      </c>
      <c r="B14" s="46" t="s">
        <v>32</v>
      </c>
      <c r="C14" s="30" t="s">
        <v>27</v>
      </c>
      <c r="D14" s="15">
        <v>1</v>
      </c>
      <c r="E14" s="16">
        <v>7750</v>
      </c>
      <c r="F14" s="17">
        <v>7632</v>
      </c>
      <c r="G14" s="18">
        <v>7895.64</v>
      </c>
      <c r="H14" s="13">
        <f t="shared" si="0"/>
        <v>7759.21</v>
      </c>
      <c r="I14" s="13">
        <f t="shared" si="1"/>
        <v>132.06126053212341</v>
      </c>
      <c r="J14" s="14">
        <f t="shared" si="2"/>
        <v>1.7019936376528464E-2</v>
      </c>
      <c r="K14" s="13">
        <f t="shared" si="3"/>
        <v>7759.21</v>
      </c>
    </row>
    <row r="15" spans="1:11" ht="30.75" thickBot="1" x14ac:dyDescent="0.3">
      <c r="A15" s="5">
        <v>8</v>
      </c>
      <c r="B15" s="46" t="s">
        <v>33</v>
      </c>
      <c r="C15" s="30" t="s">
        <v>27</v>
      </c>
      <c r="D15" s="15">
        <v>1</v>
      </c>
      <c r="E15" s="16">
        <v>12630</v>
      </c>
      <c r="F15" s="17">
        <v>12577</v>
      </c>
      <c r="G15" s="18">
        <v>12540.27</v>
      </c>
      <c r="H15" s="13">
        <f t="shared" si="0"/>
        <v>12582.42</v>
      </c>
      <c r="I15" s="13">
        <f t="shared" si="1"/>
        <v>45.110172171399604</v>
      </c>
      <c r="J15" s="14">
        <f t="shared" si="2"/>
        <v>3.5851745666890472E-3</v>
      </c>
      <c r="K15" s="13">
        <f t="shared" si="3"/>
        <v>12582.42</v>
      </c>
    </row>
    <row r="16" spans="1:11" ht="30.75" thickBot="1" x14ac:dyDescent="0.3">
      <c r="A16" s="5">
        <v>9</v>
      </c>
      <c r="B16" s="46" t="s">
        <v>34</v>
      </c>
      <c r="C16" s="30" t="s">
        <v>27</v>
      </c>
      <c r="D16" s="15">
        <v>1</v>
      </c>
      <c r="E16" s="16">
        <v>4445</v>
      </c>
      <c r="F16" s="17">
        <v>4328</v>
      </c>
      <c r="G16" s="18">
        <v>4452.74</v>
      </c>
      <c r="H16" s="13">
        <f t="shared" si="0"/>
        <v>4408.58</v>
      </c>
      <c r="I16" s="13">
        <f t="shared" si="1"/>
        <v>69.891553137700342</v>
      </c>
      <c r="J16" s="14">
        <f t="shared" si="2"/>
        <v>1.5853529512382749E-2</v>
      </c>
      <c r="K16" s="13">
        <f t="shared" si="3"/>
        <v>4408.58</v>
      </c>
    </row>
    <row r="17" spans="1:11" ht="30.75" thickBot="1" x14ac:dyDescent="0.3">
      <c r="A17" s="5">
        <v>10</v>
      </c>
      <c r="B17" s="46" t="s">
        <v>35</v>
      </c>
      <c r="C17" s="30" t="s">
        <v>27</v>
      </c>
      <c r="D17" s="15">
        <v>1</v>
      </c>
      <c r="E17" s="16">
        <v>4830</v>
      </c>
      <c r="F17" s="17">
        <v>4799</v>
      </c>
      <c r="G17" s="18">
        <v>4926.1099999999997</v>
      </c>
      <c r="H17" s="13">
        <f t="shared" si="0"/>
        <v>4851.7</v>
      </c>
      <c r="I17" s="13">
        <f t="shared" si="1"/>
        <v>66.276044188932318</v>
      </c>
      <c r="J17" s="14">
        <f t="shared" si="2"/>
        <v>1.3660375577412519E-2</v>
      </c>
      <c r="K17" s="13">
        <f t="shared" si="3"/>
        <v>4851.7</v>
      </c>
    </row>
    <row r="18" spans="1:11" ht="30.75" thickBot="1" x14ac:dyDescent="0.3">
      <c r="A18" s="5">
        <v>11</v>
      </c>
      <c r="B18" s="46" t="s">
        <v>36</v>
      </c>
      <c r="C18" s="30" t="s">
        <v>27</v>
      </c>
      <c r="D18" s="15">
        <v>1</v>
      </c>
      <c r="E18" s="16">
        <v>8010</v>
      </c>
      <c r="F18" s="17">
        <v>7656</v>
      </c>
      <c r="G18" s="18">
        <v>8144.65</v>
      </c>
      <c r="H18" s="13">
        <f t="shared" si="0"/>
        <v>7936.88</v>
      </c>
      <c r="I18" s="13">
        <f t="shared" si="1"/>
        <v>252.3969905393748</v>
      </c>
      <c r="J18" s="14">
        <f t="shared" si="2"/>
        <v>3.1800529999114868E-2</v>
      </c>
      <c r="K18" s="13">
        <f t="shared" si="3"/>
        <v>7936.88</v>
      </c>
    </row>
    <row r="19" spans="1:11" ht="45.75" thickBot="1" x14ac:dyDescent="0.3">
      <c r="A19" s="5">
        <v>12</v>
      </c>
      <c r="B19" s="46" t="s">
        <v>37</v>
      </c>
      <c r="C19" s="30" t="s">
        <v>27</v>
      </c>
      <c r="D19" s="15">
        <v>1</v>
      </c>
      <c r="E19" s="16">
        <v>12240</v>
      </c>
      <c r="F19" s="17">
        <v>12122</v>
      </c>
      <c r="G19" s="18">
        <v>13589.54</v>
      </c>
      <c r="H19" s="13">
        <f t="shared" si="0"/>
        <v>12650.51</v>
      </c>
      <c r="I19" s="13">
        <f t="shared" si="1"/>
        <v>815.35839391848674</v>
      </c>
      <c r="J19" s="14">
        <f t="shared" si="2"/>
        <v>6.4452610520721043E-2</v>
      </c>
      <c r="K19" s="13">
        <f t="shared" si="3"/>
        <v>12650.51</v>
      </c>
    </row>
    <row r="20" spans="1:11" ht="30.75" thickBot="1" x14ac:dyDescent="0.3">
      <c r="A20" s="5">
        <v>13</v>
      </c>
      <c r="B20" s="46" t="s">
        <v>38</v>
      </c>
      <c r="C20" s="30" t="s">
        <v>27</v>
      </c>
      <c r="D20" s="15">
        <v>1</v>
      </c>
      <c r="E20" s="16">
        <v>4420</v>
      </c>
      <c r="F20" s="17">
        <v>4296</v>
      </c>
      <c r="G20" s="18">
        <v>4526.3900000000003</v>
      </c>
      <c r="H20" s="13">
        <f t="shared" si="0"/>
        <v>4414.13</v>
      </c>
      <c r="I20" s="13">
        <f t="shared" si="1"/>
        <v>115.30711469809674</v>
      </c>
      <c r="J20" s="14">
        <f t="shared" si="2"/>
        <v>2.6122274309568757E-2</v>
      </c>
      <c r="K20" s="13">
        <f t="shared" si="3"/>
        <v>4414.13</v>
      </c>
    </row>
    <row r="21" spans="1:11" ht="30.75" thickBot="1" x14ac:dyDescent="0.3">
      <c r="A21" s="5">
        <v>14</v>
      </c>
      <c r="B21" s="46" t="s">
        <v>39</v>
      </c>
      <c r="C21" s="30" t="s">
        <v>27</v>
      </c>
      <c r="D21" s="15">
        <v>1</v>
      </c>
      <c r="E21" s="16">
        <v>4850</v>
      </c>
      <c r="F21" s="17">
        <v>4778</v>
      </c>
      <c r="G21" s="18">
        <v>4965.28</v>
      </c>
      <c r="H21" s="13">
        <f t="shared" si="0"/>
        <v>4864.43</v>
      </c>
      <c r="I21" s="13">
        <f t="shared" si="1"/>
        <v>94.469815990787808</v>
      </c>
      <c r="J21" s="14">
        <f t="shared" si="2"/>
        <v>1.9420531488948921E-2</v>
      </c>
      <c r="K21" s="13">
        <f t="shared" si="3"/>
        <v>4864.43</v>
      </c>
    </row>
    <row r="22" spans="1:11" ht="30.75" thickBot="1" x14ac:dyDescent="0.3">
      <c r="A22" s="5">
        <v>15</v>
      </c>
      <c r="B22" s="46" t="s">
        <v>40</v>
      </c>
      <c r="C22" s="30" t="s">
        <v>27</v>
      </c>
      <c r="D22" s="15">
        <v>1</v>
      </c>
      <c r="E22" s="16">
        <v>8155</v>
      </c>
      <c r="F22" s="17">
        <v>7854</v>
      </c>
      <c r="G22" s="18">
        <v>8155.46</v>
      </c>
      <c r="H22" s="13">
        <f t="shared" si="0"/>
        <v>8054.82</v>
      </c>
      <c r="I22" s="13">
        <f t="shared" si="1"/>
        <v>173.91537367351975</v>
      </c>
      <c r="J22" s="14">
        <f t="shared" si="2"/>
        <v>2.1591466187142576E-2</v>
      </c>
      <c r="K22" s="13">
        <f t="shared" si="3"/>
        <v>8054.82</v>
      </c>
    </row>
    <row r="23" spans="1:11" ht="30.75" thickBot="1" x14ac:dyDescent="0.3">
      <c r="A23" s="5">
        <v>16</v>
      </c>
      <c r="B23" s="46" t="s">
        <v>41</v>
      </c>
      <c r="C23" s="30" t="s">
        <v>27</v>
      </c>
      <c r="D23" s="15">
        <v>1</v>
      </c>
      <c r="E23" s="16">
        <v>11230</v>
      </c>
      <c r="F23" s="17">
        <v>11122</v>
      </c>
      <c r="G23" s="18">
        <v>11895.13</v>
      </c>
      <c r="H23" s="13">
        <f t="shared" si="0"/>
        <v>11415.71</v>
      </c>
      <c r="I23" s="13">
        <f t="shared" si="1"/>
        <v>418.68681887539714</v>
      </c>
      <c r="J23" s="14">
        <f t="shared" si="2"/>
        <v>3.6676371322974848E-2</v>
      </c>
      <c r="K23" s="13">
        <f t="shared" si="3"/>
        <v>11415.71</v>
      </c>
    </row>
    <row r="24" spans="1:11" ht="30.75" thickBot="1" x14ac:dyDescent="0.3">
      <c r="A24" s="5">
        <v>17</v>
      </c>
      <c r="B24" s="46" t="s">
        <v>42</v>
      </c>
      <c r="C24" s="30" t="s">
        <v>27</v>
      </c>
      <c r="D24" s="15">
        <v>1</v>
      </c>
      <c r="E24" s="16">
        <v>5980</v>
      </c>
      <c r="F24" s="17">
        <v>5881</v>
      </c>
      <c r="G24" s="18">
        <v>6012.48</v>
      </c>
      <c r="H24" s="13">
        <f t="shared" si="0"/>
        <v>5957.83</v>
      </c>
      <c r="I24" s="13">
        <f t="shared" si="1"/>
        <v>68.487153053206342</v>
      </c>
      <c r="J24" s="14">
        <f t="shared" si="2"/>
        <v>1.1495318438627208E-2</v>
      </c>
      <c r="K24" s="13">
        <f t="shared" si="3"/>
        <v>5957.83</v>
      </c>
    </row>
    <row r="25" spans="1:11" ht="30.75" thickBot="1" x14ac:dyDescent="0.3">
      <c r="A25" s="5">
        <v>18</v>
      </c>
      <c r="B25" s="46" t="s">
        <v>43</v>
      </c>
      <c r="C25" s="30" t="s">
        <v>27</v>
      </c>
      <c r="D25" s="15">
        <v>1</v>
      </c>
      <c r="E25" s="16">
        <v>6450</v>
      </c>
      <c r="F25" s="17">
        <v>6377</v>
      </c>
      <c r="G25" s="18">
        <v>6652.21</v>
      </c>
      <c r="H25" s="13">
        <f t="shared" si="0"/>
        <v>6493.07</v>
      </c>
      <c r="I25" s="13">
        <f t="shared" si="1"/>
        <v>142.57070070670204</v>
      </c>
      <c r="J25" s="14">
        <f t="shared" si="2"/>
        <v>2.1957363882832318E-2</v>
      </c>
      <c r="K25" s="13">
        <f t="shared" si="3"/>
        <v>6493.07</v>
      </c>
    </row>
    <row r="26" spans="1:11" ht="30.75" thickBot="1" x14ac:dyDescent="0.3">
      <c r="A26" s="5">
        <v>19</v>
      </c>
      <c r="B26" s="46" t="s">
        <v>44</v>
      </c>
      <c r="C26" s="30" t="s">
        <v>27</v>
      </c>
      <c r="D26" s="15">
        <v>1</v>
      </c>
      <c r="E26" s="16">
        <v>25670</v>
      </c>
      <c r="F26" s="17">
        <v>25555</v>
      </c>
      <c r="G26" s="18">
        <v>26987.66</v>
      </c>
      <c r="H26" s="13">
        <f t="shared" si="0"/>
        <v>26070.89</v>
      </c>
      <c r="I26" s="13">
        <f t="shared" si="1"/>
        <v>796.02842821932757</v>
      </c>
      <c r="J26" s="14">
        <f t="shared" si="2"/>
        <v>3.0533227987971548E-2</v>
      </c>
      <c r="K26" s="13">
        <f t="shared" si="3"/>
        <v>26070.89</v>
      </c>
    </row>
    <row r="27" spans="1:11" ht="30.75" thickBot="1" x14ac:dyDescent="0.3">
      <c r="A27" s="5">
        <v>20</v>
      </c>
      <c r="B27" s="46" t="s">
        <v>45</v>
      </c>
      <c r="C27" s="30" t="s">
        <v>27</v>
      </c>
      <c r="D27" s="15">
        <v>1</v>
      </c>
      <c r="E27" s="16">
        <v>3360</v>
      </c>
      <c r="F27" s="17">
        <v>3283</v>
      </c>
      <c r="G27" s="18">
        <v>3369.87</v>
      </c>
      <c r="H27" s="47">
        <f t="shared" si="0"/>
        <v>3337.62</v>
      </c>
      <c r="I27" s="47">
        <f t="shared" si="1"/>
        <v>47.56191368451578</v>
      </c>
      <c r="J27" s="48">
        <f t="shared" si="2"/>
        <v>1.4250248286058862E-2</v>
      </c>
      <c r="K27" s="47">
        <f t="shared" si="3"/>
        <v>3337.62</v>
      </c>
    </row>
    <row r="28" spans="1:11" ht="30.75" thickBot="1" x14ac:dyDescent="0.3">
      <c r="A28" s="5">
        <v>21</v>
      </c>
      <c r="B28" s="46" t="s">
        <v>46</v>
      </c>
      <c r="C28" s="30" t="s">
        <v>27</v>
      </c>
      <c r="D28" s="15">
        <v>1</v>
      </c>
      <c r="E28" s="16">
        <v>5040</v>
      </c>
      <c r="F28" s="17">
        <v>4825</v>
      </c>
      <c r="G28" s="18">
        <v>5121.4399999999996</v>
      </c>
      <c r="H28" s="13">
        <f t="shared" si="0"/>
        <v>4995.4799999999996</v>
      </c>
      <c r="I28" s="13">
        <f t="shared" si="1"/>
        <v>153.15250961051845</v>
      </c>
      <c r="J28" s="14">
        <f t="shared" si="2"/>
        <v>3.0658216950226698E-2</v>
      </c>
      <c r="K28" s="13">
        <f t="shared" si="3"/>
        <v>4995.4799999999996</v>
      </c>
    </row>
    <row r="29" spans="1:11" ht="30.75" thickBot="1" x14ac:dyDescent="0.3">
      <c r="A29" s="5">
        <v>22</v>
      </c>
      <c r="B29" s="46" t="s">
        <v>47</v>
      </c>
      <c r="C29" s="30" t="s">
        <v>27</v>
      </c>
      <c r="D29" s="15">
        <v>1</v>
      </c>
      <c r="E29" s="16">
        <v>4360</v>
      </c>
      <c r="F29" s="17">
        <v>4322</v>
      </c>
      <c r="G29" s="18">
        <v>4464.59</v>
      </c>
      <c r="H29" s="13">
        <f t="shared" si="0"/>
        <v>4382.2</v>
      </c>
      <c r="I29" s="13">
        <f t="shared" si="1"/>
        <v>73.841018636888705</v>
      </c>
      <c r="J29" s="14">
        <f t="shared" si="2"/>
        <v>1.6850216475032792E-2</v>
      </c>
      <c r="K29" s="13">
        <f t="shared" si="3"/>
        <v>4382.2</v>
      </c>
    </row>
    <row r="30" spans="1:11" ht="30.75" thickBot="1" x14ac:dyDescent="0.3">
      <c r="A30" s="5">
        <v>23</v>
      </c>
      <c r="B30" s="46" t="s">
        <v>48</v>
      </c>
      <c r="C30" s="30" t="s">
        <v>27</v>
      </c>
      <c r="D30" s="15">
        <v>1</v>
      </c>
      <c r="E30" s="16">
        <v>5875</v>
      </c>
      <c r="F30" s="17">
        <v>5655</v>
      </c>
      <c r="G30" s="18">
        <v>5996.32</v>
      </c>
      <c r="H30" s="13">
        <f t="shared" si="0"/>
        <v>5842.11</v>
      </c>
      <c r="I30" s="13">
        <f t="shared" si="1"/>
        <v>173.02113782232877</v>
      </c>
      <c r="J30" s="14">
        <f t="shared" si="2"/>
        <v>2.9616206785276E-2</v>
      </c>
      <c r="K30" s="13">
        <f t="shared" si="3"/>
        <v>5842.11</v>
      </c>
    </row>
    <row r="31" spans="1:11" ht="30.75" thickBot="1" x14ac:dyDescent="0.3">
      <c r="A31" s="5">
        <v>24</v>
      </c>
      <c r="B31" s="46" t="s">
        <v>49</v>
      </c>
      <c r="C31" s="30" t="s">
        <v>27</v>
      </c>
      <c r="D31" s="15">
        <v>1</v>
      </c>
      <c r="E31" s="16">
        <v>12050</v>
      </c>
      <c r="F31" s="17">
        <v>11877</v>
      </c>
      <c r="G31" s="18">
        <v>12520.68</v>
      </c>
      <c r="H31" s="13">
        <f t="shared" si="0"/>
        <v>12149.23</v>
      </c>
      <c r="I31" s="13">
        <f t="shared" si="1"/>
        <v>333.114746196162</v>
      </c>
      <c r="J31" s="14">
        <f t="shared" si="2"/>
        <v>2.7418589177763696E-2</v>
      </c>
      <c r="K31" s="13">
        <f t="shared" si="3"/>
        <v>12149.23</v>
      </c>
    </row>
    <row r="32" spans="1:11" ht="30.75" thickBot="1" x14ac:dyDescent="0.3">
      <c r="A32" s="5">
        <v>25</v>
      </c>
      <c r="B32" s="46" t="s">
        <v>50</v>
      </c>
      <c r="C32" s="30" t="s">
        <v>27</v>
      </c>
      <c r="D32" s="15">
        <v>1</v>
      </c>
      <c r="E32" s="16">
        <v>17240</v>
      </c>
      <c r="F32" s="17">
        <v>16893</v>
      </c>
      <c r="G32" s="18">
        <v>18054.62</v>
      </c>
      <c r="H32" s="13">
        <f t="shared" si="0"/>
        <v>17395.87</v>
      </c>
      <c r="I32" s="13">
        <f t="shared" si="1"/>
        <v>596.29072450720946</v>
      </c>
      <c r="J32" s="14">
        <f t="shared" si="2"/>
        <v>3.4277717901272514E-2</v>
      </c>
      <c r="K32" s="13">
        <f t="shared" si="3"/>
        <v>17395.87</v>
      </c>
    </row>
    <row r="33" spans="1:25" ht="30.75" thickBot="1" x14ac:dyDescent="0.3">
      <c r="A33" s="5">
        <v>26</v>
      </c>
      <c r="B33" s="46" t="s">
        <v>51</v>
      </c>
      <c r="C33" s="30" t="s">
        <v>27</v>
      </c>
      <c r="D33" s="15">
        <v>1</v>
      </c>
      <c r="E33" s="16">
        <v>2750</v>
      </c>
      <c r="F33" s="17">
        <v>2647</v>
      </c>
      <c r="G33" s="18">
        <v>2755.06</v>
      </c>
      <c r="H33" s="13">
        <f t="shared" si="0"/>
        <v>2717.35</v>
      </c>
      <c r="I33" s="13">
        <f t="shared" si="1"/>
        <v>60.980279872540201</v>
      </c>
      <c r="J33" s="14">
        <f t="shared" si="2"/>
        <v>2.2441084097573078E-2</v>
      </c>
      <c r="K33" s="13">
        <f t="shared" si="3"/>
        <v>2717.35</v>
      </c>
    </row>
    <row r="34" spans="1:25" ht="30.75" thickBot="1" x14ac:dyDescent="0.3">
      <c r="A34" s="5">
        <v>27</v>
      </c>
      <c r="B34" s="46" t="s">
        <v>52</v>
      </c>
      <c r="C34" s="30" t="s">
        <v>27</v>
      </c>
      <c r="D34" s="15">
        <v>1</v>
      </c>
      <c r="E34" s="16">
        <v>4820</v>
      </c>
      <c r="F34" s="17">
        <v>4702</v>
      </c>
      <c r="G34" s="18">
        <v>4955.76</v>
      </c>
      <c r="H34" s="13">
        <f t="shared" si="0"/>
        <v>4825.92</v>
      </c>
      <c r="I34" s="13">
        <f t="shared" si="1"/>
        <v>126.98353909070273</v>
      </c>
      <c r="J34" s="14">
        <f t="shared" si="2"/>
        <v>2.6312814777431606E-2</v>
      </c>
      <c r="K34" s="13">
        <f t="shared" si="3"/>
        <v>4825.92</v>
      </c>
    </row>
    <row r="35" spans="1:25" ht="30.75" thickBot="1" x14ac:dyDescent="0.3">
      <c r="A35" s="5">
        <v>28</v>
      </c>
      <c r="B35" s="46" t="s">
        <v>53</v>
      </c>
      <c r="C35" s="30" t="s">
        <v>27</v>
      </c>
      <c r="D35" s="15">
        <v>1</v>
      </c>
      <c r="E35" s="16">
        <v>7960</v>
      </c>
      <c r="F35" s="17">
        <v>7885</v>
      </c>
      <c r="G35" s="18">
        <v>8005.26</v>
      </c>
      <c r="H35" s="13">
        <f t="shared" ref="H35:H48" si="4">ROUND(AVERAGE(E35:G35),2)</f>
        <v>7950.09</v>
      </c>
      <c r="I35" s="13">
        <f t="shared" ref="I35:I48" si="5">STDEVA(E35:G35)</f>
        <v>60.739793655669793</v>
      </c>
      <c r="J35" s="14">
        <f t="shared" ref="J35:J48" si="6">I35/H35</f>
        <v>7.6401391249243458E-3</v>
      </c>
      <c r="K35" s="13">
        <f t="shared" ref="K35:K48" si="7">H35*D35</f>
        <v>7950.09</v>
      </c>
    </row>
    <row r="36" spans="1:25" ht="30.75" thickBot="1" x14ac:dyDescent="0.3">
      <c r="A36" s="5">
        <v>29</v>
      </c>
      <c r="B36" s="46" t="s">
        <v>54</v>
      </c>
      <c r="C36" s="30" t="s">
        <v>27</v>
      </c>
      <c r="D36" s="15">
        <v>1</v>
      </c>
      <c r="E36" s="19">
        <v>14720</v>
      </c>
      <c r="F36" s="17">
        <v>14659</v>
      </c>
      <c r="G36" s="18">
        <v>15266.32</v>
      </c>
      <c r="H36" s="13">
        <f t="shared" si="4"/>
        <v>14881.77</v>
      </c>
      <c r="I36" s="13">
        <f t="shared" si="5"/>
        <v>334.42092358782401</v>
      </c>
      <c r="J36" s="14">
        <f t="shared" si="6"/>
        <v>2.2471851371700005E-2</v>
      </c>
      <c r="K36" s="13">
        <f t="shared" si="7"/>
        <v>14881.77</v>
      </c>
    </row>
    <row r="37" spans="1:25" ht="16.5" thickBot="1" x14ac:dyDescent="0.3">
      <c r="A37" s="5">
        <v>30</v>
      </c>
      <c r="B37" s="46" t="s">
        <v>55</v>
      </c>
      <c r="C37" s="30" t="s">
        <v>27</v>
      </c>
      <c r="D37" s="15">
        <v>1</v>
      </c>
      <c r="E37" s="19">
        <v>805</v>
      </c>
      <c r="F37" s="17">
        <v>786</v>
      </c>
      <c r="G37" s="18">
        <v>822.36</v>
      </c>
      <c r="H37" s="13">
        <f t="shared" si="4"/>
        <v>804.45</v>
      </c>
      <c r="I37" s="13">
        <f t="shared" si="5"/>
        <v>18.186163238389057</v>
      </c>
      <c r="J37" s="14">
        <f t="shared" si="6"/>
        <v>2.2606952872632303E-2</v>
      </c>
      <c r="K37" s="13">
        <f t="shared" si="7"/>
        <v>804.45</v>
      </c>
    </row>
    <row r="38" spans="1:25" ht="16.5" thickBot="1" x14ac:dyDescent="0.3">
      <c r="A38" s="5">
        <v>31</v>
      </c>
      <c r="B38" s="46" t="s">
        <v>56</v>
      </c>
      <c r="C38" s="30" t="s">
        <v>27</v>
      </c>
      <c r="D38" s="15">
        <v>1</v>
      </c>
      <c r="E38" s="19">
        <v>420</v>
      </c>
      <c r="F38" s="17">
        <v>395</v>
      </c>
      <c r="G38" s="18">
        <v>412.25</v>
      </c>
      <c r="H38" s="13">
        <f t="shared" si="4"/>
        <v>409.08</v>
      </c>
      <c r="I38" s="13">
        <f t="shared" si="5"/>
        <v>12.797297891872851</v>
      </c>
      <c r="J38" s="14">
        <f t="shared" si="6"/>
        <v>3.128311795216792E-2</v>
      </c>
      <c r="K38" s="13">
        <f t="shared" si="7"/>
        <v>409.08</v>
      </c>
    </row>
    <row r="39" spans="1:25" ht="16.5" thickBot="1" x14ac:dyDescent="0.3">
      <c r="A39" s="5">
        <v>32</v>
      </c>
      <c r="B39" s="46" t="s">
        <v>57</v>
      </c>
      <c r="C39" s="30" t="s">
        <v>27</v>
      </c>
      <c r="D39" s="15">
        <v>1</v>
      </c>
      <c r="E39" s="19">
        <v>985</v>
      </c>
      <c r="F39" s="17">
        <v>960</v>
      </c>
      <c r="G39" s="18">
        <v>1247.22</v>
      </c>
      <c r="H39" s="13">
        <f t="shared" si="4"/>
        <v>1064.07</v>
      </c>
      <c r="I39" s="13">
        <f t="shared" si="5"/>
        <v>159.10146490002253</v>
      </c>
      <c r="J39" s="14">
        <f t="shared" si="6"/>
        <v>0.14952161502534847</v>
      </c>
      <c r="K39" s="13">
        <f t="shared" si="7"/>
        <v>1064.07</v>
      </c>
    </row>
    <row r="40" spans="1:25" ht="16.5" thickBot="1" x14ac:dyDescent="0.3">
      <c r="A40" s="5">
        <v>33</v>
      </c>
      <c r="B40" s="46" t="s">
        <v>58</v>
      </c>
      <c r="C40" s="30" t="s">
        <v>27</v>
      </c>
      <c r="D40" s="15">
        <v>1</v>
      </c>
      <c r="E40" s="19">
        <v>1020</v>
      </c>
      <c r="F40" s="17">
        <v>985</v>
      </c>
      <c r="G40" s="18">
        <v>1124.56</v>
      </c>
      <c r="H40" s="13">
        <f t="shared" si="4"/>
        <v>1043.19</v>
      </c>
      <c r="I40" s="13">
        <f t="shared" si="5"/>
        <v>72.61173826133988</v>
      </c>
      <c r="J40" s="14">
        <f t="shared" si="6"/>
        <v>6.9605477680326572E-2</v>
      </c>
      <c r="K40" s="13">
        <f t="shared" si="7"/>
        <v>1043.19</v>
      </c>
    </row>
    <row r="41" spans="1:25" ht="16.5" thickBot="1" x14ac:dyDescent="0.3">
      <c r="A41" s="5">
        <v>34</v>
      </c>
      <c r="B41" s="46" t="s">
        <v>59</v>
      </c>
      <c r="C41" s="30" t="s">
        <v>27</v>
      </c>
      <c r="D41" s="15">
        <v>1</v>
      </c>
      <c r="E41" s="19">
        <v>995</v>
      </c>
      <c r="F41" s="17">
        <v>979</v>
      </c>
      <c r="G41" s="18">
        <v>1210.48</v>
      </c>
      <c r="H41" s="13">
        <f t="shared" si="4"/>
        <v>1061.49</v>
      </c>
      <c r="I41" s="13">
        <f t="shared" si="5"/>
        <v>129.27401182501197</v>
      </c>
      <c r="J41" s="14">
        <f t="shared" si="6"/>
        <v>0.12178542598141477</v>
      </c>
      <c r="K41" s="13">
        <f t="shared" si="7"/>
        <v>1061.49</v>
      </c>
    </row>
    <row r="42" spans="1:25" ht="16.5" thickBot="1" x14ac:dyDescent="0.3">
      <c r="A42" s="5">
        <v>35</v>
      </c>
      <c r="B42" s="46" t="s">
        <v>60</v>
      </c>
      <c r="C42" s="30" t="s">
        <v>27</v>
      </c>
      <c r="D42" s="15">
        <v>1</v>
      </c>
      <c r="E42" s="19">
        <v>995</v>
      </c>
      <c r="F42" s="17">
        <v>982</v>
      </c>
      <c r="G42" s="18">
        <v>1074.25</v>
      </c>
      <c r="H42" s="13">
        <f t="shared" si="4"/>
        <v>1017.08</v>
      </c>
      <c r="I42" s="13">
        <f t="shared" si="5"/>
        <v>49.932662990604989</v>
      </c>
      <c r="J42" s="14">
        <f t="shared" si="6"/>
        <v>4.9094135162037388E-2</v>
      </c>
      <c r="K42" s="13">
        <f t="shared" si="7"/>
        <v>1017.08</v>
      </c>
    </row>
    <row r="43" spans="1:25" s="20" customFormat="1" ht="16.5" thickBot="1" x14ac:dyDescent="0.3">
      <c r="A43" s="5">
        <v>36</v>
      </c>
      <c r="B43" s="46" t="s">
        <v>61</v>
      </c>
      <c r="C43" s="30" t="s">
        <v>27</v>
      </c>
      <c r="D43" s="21">
        <v>1</v>
      </c>
      <c r="E43" s="22">
        <v>890</v>
      </c>
      <c r="F43" s="17">
        <v>887</v>
      </c>
      <c r="G43" s="23">
        <v>915.63</v>
      </c>
      <c r="H43" s="24">
        <f t="shared" si="4"/>
        <v>897.54</v>
      </c>
      <c r="I43" s="24">
        <f t="shared" si="5"/>
        <v>15.735171855856333</v>
      </c>
      <c r="J43" s="25">
        <f t="shared" si="6"/>
        <v>1.7531443563357993E-2</v>
      </c>
      <c r="K43" s="24">
        <f t="shared" si="7"/>
        <v>897.54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30.75" thickBot="1" x14ac:dyDescent="0.3">
      <c r="A44" s="5">
        <v>37</v>
      </c>
      <c r="B44" s="46" t="s">
        <v>62</v>
      </c>
      <c r="C44" s="30" t="s">
        <v>27</v>
      </c>
      <c r="D44" s="15">
        <v>1</v>
      </c>
      <c r="E44" s="19">
        <v>1110</v>
      </c>
      <c r="F44" s="17">
        <v>1021</v>
      </c>
      <c r="G44" s="18">
        <v>1252.6600000000001</v>
      </c>
      <c r="H44" s="13">
        <f t="shared" si="4"/>
        <v>1127.8900000000001</v>
      </c>
      <c r="I44" s="13">
        <f t="shared" si="5"/>
        <v>116.86119344475883</v>
      </c>
      <c r="J44" s="14">
        <f t="shared" si="6"/>
        <v>0.10361045265474365</v>
      </c>
      <c r="K44" s="13">
        <f t="shared" si="7"/>
        <v>1127.8900000000001</v>
      </c>
    </row>
    <row r="45" spans="1:25" ht="30.75" thickBot="1" x14ac:dyDescent="0.3">
      <c r="A45" s="5">
        <v>38</v>
      </c>
      <c r="B45" s="46" t="s">
        <v>63</v>
      </c>
      <c r="C45" s="30" t="s">
        <v>27</v>
      </c>
      <c r="D45" s="15">
        <v>1</v>
      </c>
      <c r="E45" s="19">
        <v>2280</v>
      </c>
      <c r="F45" s="17">
        <v>2148</v>
      </c>
      <c r="G45" s="18">
        <v>2365.7399999999998</v>
      </c>
      <c r="H45" s="47">
        <f t="shared" si="4"/>
        <v>2264.58</v>
      </c>
      <c r="I45" s="47">
        <f t="shared" si="5"/>
        <v>109.68595716863658</v>
      </c>
      <c r="J45" s="48">
        <f t="shared" si="6"/>
        <v>4.8435452564553505E-2</v>
      </c>
      <c r="K45" s="47">
        <f t="shared" si="7"/>
        <v>2264.58</v>
      </c>
    </row>
    <row r="46" spans="1:25" ht="30.75" thickBot="1" x14ac:dyDescent="0.3">
      <c r="A46" s="5">
        <v>39</v>
      </c>
      <c r="B46" s="46" t="s">
        <v>64</v>
      </c>
      <c r="C46" s="30" t="s">
        <v>27</v>
      </c>
      <c r="D46" s="15">
        <v>1</v>
      </c>
      <c r="E46" s="19">
        <v>3260</v>
      </c>
      <c r="F46" s="17">
        <v>3166</v>
      </c>
      <c r="G46" s="18">
        <v>3562.1</v>
      </c>
      <c r="H46" s="13">
        <f t="shared" si="4"/>
        <v>3329.37</v>
      </c>
      <c r="I46" s="13">
        <f t="shared" si="5"/>
        <v>206.96039073536102</v>
      </c>
      <c r="J46" s="14">
        <f t="shared" si="6"/>
        <v>6.2162027871747814E-2</v>
      </c>
      <c r="K46" s="13">
        <f t="shared" si="7"/>
        <v>3329.37</v>
      </c>
    </row>
    <row r="47" spans="1:25" ht="30.75" thickBot="1" x14ac:dyDescent="0.3">
      <c r="A47" s="5">
        <v>40</v>
      </c>
      <c r="B47" s="46" t="s">
        <v>65</v>
      </c>
      <c r="C47" s="30" t="s">
        <v>27</v>
      </c>
      <c r="D47" s="15">
        <v>1</v>
      </c>
      <c r="E47" s="19">
        <v>2980</v>
      </c>
      <c r="F47" s="17">
        <v>2875</v>
      </c>
      <c r="G47" s="18">
        <v>2996.33</v>
      </c>
      <c r="H47" s="13">
        <f t="shared" si="4"/>
        <v>2950.44</v>
      </c>
      <c r="I47" s="13">
        <f t="shared" si="5"/>
        <v>65.844055413783025</v>
      </c>
      <c r="J47" s="14">
        <f t="shared" si="6"/>
        <v>2.2316690193253556E-2</v>
      </c>
      <c r="K47" s="13">
        <f t="shared" si="7"/>
        <v>2950.44</v>
      </c>
    </row>
    <row r="48" spans="1:25" ht="30.75" thickBot="1" x14ac:dyDescent="0.3">
      <c r="A48" s="5">
        <v>41</v>
      </c>
      <c r="B48" s="46" t="s">
        <v>66</v>
      </c>
      <c r="C48" s="30" t="s">
        <v>17</v>
      </c>
      <c r="D48" s="15">
        <v>1</v>
      </c>
      <c r="E48" s="19">
        <v>250</v>
      </c>
      <c r="F48" s="17">
        <v>241</v>
      </c>
      <c r="G48" s="18">
        <v>274.25</v>
      </c>
      <c r="H48" s="13">
        <f t="shared" si="4"/>
        <v>255.08</v>
      </c>
      <c r="I48" s="13">
        <f t="shared" si="5"/>
        <v>17.197989223549751</v>
      </c>
      <c r="J48" s="14">
        <f t="shared" si="6"/>
        <v>6.7421943012191274E-2</v>
      </c>
      <c r="K48" s="13">
        <f t="shared" si="7"/>
        <v>255.08</v>
      </c>
    </row>
    <row r="49" spans="1:11" x14ac:dyDescent="0.25">
      <c r="A49" s="1"/>
      <c r="B49" s="31" t="s">
        <v>18</v>
      </c>
      <c r="C49" s="31"/>
      <c r="D49" s="31"/>
      <c r="E49" s="31"/>
      <c r="F49" s="31"/>
      <c r="G49" s="31"/>
      <c r="H49" s="31"/>
      <c r="I49" s="31"/>
      <c r="J49" s="31"/>
      <c r="K49" s="6">
        <f>SUM(K8:K48)</f>
        <v>249326.99000000002</v>
      </c>
    </row>
    <row r="50" spans="1:11" x14ac:dyDescent="0.25">
      <c r="A50" s="7"/>
      <c r="B50" s="8"/>
      <c r="C50" s="36"/>
      <c r="D50" s="37"/>
      <c r="E50" s="37"/>
      <c r="F50" s="37"/>
      <c r="G50" s="37"/>
      <c r="H50" s="37"/>
      <c r="I50" s="37"/>
      <c r="J50" s="37"/>
      <c r="K50" s="38"/>
    </row>
    <row r="51" spans="1:11" ht="15" customHeight="1" x14ac:dyDescent="0.25">
      <c r="A51" s="9"/>
      <c r="B51" s="32" t="s">
        <v>67</v>
      </c>
      <c r="C51" s="32"/>
      <c r="D51" s="32"/>
      <c r="E51" s="32"/>
      <c r="F51" s="32"/>
      <c r="G51" s="32"/>
      <c r="H51" s="32"/>
      <c r="I51" s="32"/>
      <c r="J51" s="32"/>
      <c r="K51" s="33"/>
    </row>
    <row r="52" spans="1:1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3"/>
    </row>
    <row r="53" spans="1:1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3"/>
    </row>
    <row r="54" spans="1:11" x14ac:dyDescent="0.25">
      <c r="A54" s="9"/>
      <c r="B54" s="26"/>
      <c r="C54" s="26"/>
      <c r="D54" s="26"/>
      <c r="E54" s="26"/>
      <c r="F54" s="26"/>
      <c r="G54" s="26"/>
      <c r="H54" s="26"/>
      <c r="I54" s="26"/>
      <c r="J54" s="26"/>
      <c r="K54" s="27"/>
    </row>
    <row r="55" spans="1:11" x14ac:dyDescent="0.25">
      <c r="A55" s="10"/>
      <c r="B55" s="11"/>
      <c r="C55" s="39"/>
      <c r="D55" s="40"/>
      <c r="E55" s="40"/>
      <c r="F55" s="40"/>
      <c r="G55" s="40"/>
      <c r="H55" s="40"/>
      <c r="I55" s="40"/>
      <c r="J55" s="40"/>
      <c r="K55" s="12"/>
    </row>
    <row r="56" spans="1:11" ht="18.75" x14ac:dyDescent="0.25">
      <c r="B56" s="43" t="s">
        <v>3</v>
      </c>
      <c r="C56" s="43"/>
      <c r="D56" s="43"/>
      <c r="E56" s="43"/>
      <c r="F56" s="43"/>
      <c r="G56" s="43"/>
      <c r="H56" s="43"/>
      <c r="I56" s="43"/>
      <c r="J56" s="43"/>
      <c r="K56" s="43"/>
    </row>
    <row r="57" spans="1:11" ht="15.75" x14ac:dyDescent="0.25">
      <c r="B57" s="34" t="s">
        <v>24</v>
      </c>
      <c r="C57" s="34"/>
      <c r="D57" s="34"/>
      <c r="E57" s="34"/>
    </row>
    <row r="58" spans="1:11" ht="15.75" x14ac:dyDescent="0.25">
      <c r="B58" s="41" t="s">
        <v>23</v>
      </c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x14ac:dyDescent="0.25">
      <c r="B59" s="2"/>
      <c r="C59" s="2"/>
    </row>
    <row r="60" spans="1:11" ht="15.75" x14ac:dyDescent="0.25">
      <c r="B60" s="2" t="s">
        <v>4</v>
      </c>
      <c r="C60" s="2"/>
    </row>
    <row r="62" spans="1:11" ht="15.75" x14ac:dyDescent="0.25">
      <c r="B62" s="3" t="s">
        <v>5</v>
      </c>
      <c r="C62" s="3"/>
    </row>
    <row r="63" spans="1:11" ht="15.75" x14ac:dyDescent="0.25">
      <c r="B63" s="42" t="s">
        <v>6</v>
      </c>
      <c r="C63" s="42"/>
      <c r="D63" s="42"/>
      <c r="E63" s="42"/>
      <c r="F63" s="42"/>
      <c r="G63" s="42"/>
    </row>
    <row r="64" spans="1:11" ht="15.75" x14ac:dyDescent="0.25">
      <c r="B64" s="42" t="s">
        <v>15</v>
      </c>
      <c r="C64" s="42"/>
      <c r="D64" s="42"/>
      <c r="E64" s="42"/>
      <c r="F64" s="42"/>
      <c r="G64" s="42"/>
    </row>
    <row r="65" spans="2:7" ht="15.75" x14ac:dyDescent="0.25">
      <c r="B65" s="44" t="s">
        <v>14</v>
      </c>
      <c r="C65" s="44"/>
      <c r="D65" s="44"/>
      <c r="E65" s="44"/>
      <c r="F65" s="44"/>
      <c r="G65" s="44"/>
    </row>
    <row r="66" spans="2:7" ht="15.75" x14ac:dyDescent="0.25">
      <c r="B66" s="41" t="s">
        <v>7</v>
      </c>
      <c r="C66" s="41"/>
      <c r="D66" s="41"/>
      <c r="E66" s="41"/>
      <c r="F66" s="41"/>
      <c r="G66" s="41"/>
    </row>
    <row r="67" spans="2:7" ht="15.75" x14ac:dyDescent="0.25">
      <c r="B67" s="42" t="s">
        <v>8</v>
      </c>
      <c r="C67" s="42"/>
      <c r="D67" s="42"/>
      <c r="E67" s="42"/>
      <c r="F67" s="42"/>
      <c r="G67" s="42"/>
    </row>
  </sheetData>
  <mergeCells count="14">
    <mergeCell ref="B66:G66"/>
    <mergeCell ref="B67:G67"/>
    <mergeCell ref="B56:K56"/>
    <mergeCell ref="B58:K58"/>
    <mergeCell ref="B63:G63"/>
    <mergeCell ref="B64:G64"/>
    <mergeCell ref="B65:G65"/>
    <mergeCell ref="B49:J49"/>
    <mergeCell ref="B51:K53"/>
    <mergeCell ref="H2:K4"/>
    <mergeCell ref="B57:E57"/>
    <mergeCell ref="A6:K6"/>
    <mergeCell ref="C50:K50"/>
    <mergeCell ref="C55:J55"/>
  </mergeCells>
  <printOptions horizontalCentered="1"/>
  <pageMargins left="0.51181102362204722" right="0.23622047244094491" top="0.31496062992125984" bottom="0.23622047244094491" header="0.19685039370078741" footer="0.15748031496062992"/>
  <pageSetup paperSize="9" scale="81" fitToHeight="29" orientation="landscape" r:id="rId1"/>
  <rowBreaks count="1" manualBreakCount="1"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2026-04-10T04:19:35Z</dcterms:modified>
</cp:coreProperties>
</file>