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250" windowHeight="1260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_FilterDatabase" localSheetId="0" hidden="1">Лист1!$A$7:$AK$36</definedName>
  </definedNames>
  <calcPr calcId="125725"/>
</workbook>
</file>

<file path=xl/calcChain.xml><?xml version="1.0" encoding="utf-8"?>
<calcChain xmlns="http://schemas.openxmlformats.org/spreadsheetml/2006/main">
  <c r="W17" i="1"/>
  <c r="X17"/>
  <c r="Y17"/>
  <c r="P21"/>
  <c r="R20"/>
  <c r="S20" s="1"/>
  <c r="R19"/>
  <c r="S19" s="1"/>
  <c r="T19" s="1"/>
  <c r="U19" s="1"/>
  <c r="V19" s="1"/>
  <c r="Q19"/>
  <c r="R16"/>
  <c r="Q16"/>
  <c r="Q17" s="1"/>
  <c r="P16"/>
  <c r="Z17"/>
  <c r="AA17"/>
  <c r="AB17"/>
  <c r="X29"/>
  <c r="Y29"/>
  <c r="W29"/>
  <c r="Q29"/>
  <c r="R29"/>
  <c r="P29"/>
  <c r="X22"/>
  <c r="Y22"/>
  <c r="Z22"/>
  <c r="AA22"/>
  <c r="AB22"/>
  <c r="W22"/>
  <c r="P19"/>
  <c r="Q21"/>
  <c r="R21"/>
  <c r="S21" s="1"/>
  <c r="T21" s="1"/>
  <c r="U21" s="1"/>
  <c r="V21" s="1"/>
  <c r="Q20"/>
  <c r="P20"/>
  <c r="AC21"/>
  <c r="AD21" s="1"/>
  <c r="AE21" s="1"/>
  <c r="AF21" s="1"/>
  <c r="S24"/>
  <c r="S25"/>
  <c r="AC18"/>
  <c r="AC19"/>
  <c r="AC20"/>
  <c r="AD20" s="1"/>
  <c r="AE20" s="1"/>
  <c r="AF20" s="1"/>
  <c r="AC15"/>
  <c r="AD15" s="1"/>
  <c r="AD17" s="1"/>
  <c r="S15"/>
  <c r="T15" s="1"/>
  <c r="U15" s="1"/>
  <c r="V15" s="1"/>
  <c r="T20" l="1"/>
  <c r="S22"/>
  <c r="P17"/>
  <c r="P22"/>
  <c r="AC22"/>
  <c r="AD19"/>
  <c r="Q22"/>
  <c r="AC17"/>
  <c r="AD18"/>
  <c r="AE18" s="1"/>
  <c r="AF18" s="1"/>
  <c r="AE15"/>
  <c r="S16"/>
  <c r="R17"/>
  <c r="T22"/>
  <c r="R22"/>
  <c r="AE17" l="1"/>
  <c r="U20"/>
  <c r="U22"/>
  <c r="AE19"/>
  <c r="AD22"/>
  <c r="AF15"/>
  <c r="T16"/>
  <c r="S17"/>
  <c r="S27"/>
  <c r="T27" s="1"/>
  <c r="U27" s="1"/>
  <c r="V27" s="1"/>
  <c r="T25"/>
  <c r="U25" s="1"/>
  <c r="V25" s="1"/>
  <c r="T17" l="1"/>
  <c r="V20"/>
  <c r="AF17"/>
  <c r="AE22"/>
  <c r="AF19"/>
  <c r="U16"/>
  <c r="AC13"/>
  <c r="AD13" s="1"/>
  <c r="AE13" s="1"/>
  <c r="AF13" s="1"/>
  <c r="AC10"/>
  <c r="AD10" s="1"/>
  <c r="AE10" s="1"/>
  <c r="AF10" s="1"/>
  <c r="AE14"/>
  <c r="AF14" s="1"/>
  <c r="S10"/>
  <c r="S13"/>
  <c r="T13" s="1"/>
  <c r="U13" s="1"/>
  <c r="V13" s="1"/>
  <c r="S14"/>
  <c r="AE29"/>
  <c r="T24"/>
  <c r="S26"/>
  <c r="S28"/>
  <c r="T28" s="1"/>
  <c r="U28" s="1"/>
  <c r="V28" s="1"/>
  <c r="V22" l="1"/>
  <c r="T14"/>
  <c r="U14" s="1"/>
  <c r="V14" s="1"/>
  <c r="T10"/>
  <c r="U10" s="1"/>
  <c r="V10" s="1"/>
  <c r="U24"/>
  <c r="S29"/>
  <c r="AF22"/>
  <c r="T26"/>
  <c r="U26" s="1"/>
  <c r="V26" s="1"/>
  <c r="AF29"/>
  <c r="V16"/>
  <c r="U17"/>
  <c r="T29" l="1"/>
  <c r="V24"/>
  <c r="U29"/>
  <c r="V17"/>
  <c r="V29" l="1"/>
</calcChain>
</file>

<file path=xl/sharedStrings.xml><?xml version="1.0" encoding="utf-8"?>
<sst xmlns="http://schemas.openxmlformats.org/spreadsheetml/2006/main" count="659" uniqueCount="172">
  <si>
    <t>№ п\п</t>
  </si>
  <si>
    <t>Информация уполномоченного органа муниципального образования город Рубцовск Алтайского края</t>
  </si>
  <si>
    <t>I.Нормативные характеристики налоговых расходов муниципального образования город Рубцовск Алтайского края</t>
  </si>
  <si>
    <t>II.Целевые характеристики налоговых расходов муниципального образования город Рубцовск Алтайского края</t>
  </si>
  <si>
    <t xml:space="preserve">По данным МИФНС России №12 по Алтайскому краю </t>
  </si>
  <si>
    <t>Оценка и прогноз уполномоченного органа</t>
  </si>
  <si>
    <t>По данным МИФНС России №12 по Алтайскому краю</t>
  </si>
  <si>
    <t>Оценка и прогноз МИФНС России №12 по Алтайскому краю, кураторов налоговых расходов</t>
  </si>
  <si>
    <t>Уполномоченный орган на основании данных кураторов налоговых расходов</t>
  </si>
  <si>
    <t>III. Фискальные характеристики налоговых расходов муниципального образования город Рубцовск Алтайского края</t>
  </si>
  <si>
    <t>Базовый объем налогов, задекларированный для уплаты в бюджет муниципального образования город Рубцовск Алтайского края плательщиками налогов, имеющими право на налоговые льготы, освобождения, преференции (тыс.руб.)</t>
  </si>
  <si>
    <t>Объем налогов, задекларированный для уплаты в бюджет муниципального образования город Рубцовск Алтайского края плательщиками налогов, имеющими право на налоговые льготы, освобождения и иные преференции, за 6 лет, предшествующих отчетному финансовому году (тыс. руб.)</t>
  </si>
  <si>
    <t>Оценка совокупного бюджетного эффекта (для стимулирующих налоговых расходов)</t>
  </si>
  <si>
    <t>Результат оценки эффективности налогового расхода</t>
  </si>
  <si>
    <t>Год, пред-шеству-ющий отчет-ному</t>
  </si>
  <si>
    <t>Отчет-ный год</t>
  </si>
  <si>
    <t>Текущий финансо-вый год (прогноз)</t>
  </si>
  <si>
    <t>Очеред-ной финансо-вый год (прогноз)</t>
  </si>
  <si>
    <t>Отчетный год</t>
  </si>
  <si>
    <t>базовый год (год, предшествующий получению льготы)</t>
  </si>
  <si>
    <t>Теку-щий финан-совый год (прог-ноз)</t>
  </si>
  <si>
    <t>Очеред-ной финан-совый год (прог-ноз)</t>
  </si>
  <si>
    <t>Эффек-тив-ность налого-вой льготы (да/нет)</t>
  </si>
  <si>
    <t>Ком-мента-рий</t>
  </si>
  <si>
    <t>Объём налогов, задекларированный для уплаты в бюджет муниципального образования город Рубцовск Алтайского края плательщиками налогов, имеющими право на налоговые льготы, освобождения и иные преференции (тыс.рублей)</t>
  </si>
  <si>
    <t>Объем налоговых льгот, освобождений, преференций (тыс. рублей)</t>
  </si>
  <si>
    <t>Численность плательщи-ков налогов и сборов, восполь-зовавшихся налоговой льготой, освобожде-нием, префе-ренцией (единиц)</t>
  </si>
  <si>
    <t>Муниципальный правовой акт городского округа, устанавливающий налоговую льготу, освобождение, преференцию (статья, часть, пункт, подпункт)</t>
  </si>
  <si>
    <t>Численность плательщиков налогов и сборов, воспользовавшихся налоговой льготой, освобождением, преференцией (единиц)</t>
  </si>
  <si>
    <t>Эффективность налоговой льготы (да/нет)</t>
  </si>
  <si>
    <t>Комментарий</t>
  </si>
  <si>
    <t>Условия предоставления налоговой льготы, освобождения, преференции (налогового расхода)</t>
  </si>
  <si>
    <t>Целевая категория плательщиков, для которых предусмотрены налоговые льготы, освобождения, преференции (налогового расхода)</t>
  </si>
  <si>
    <t>Дата вступления в силу положений муниципального правового акта городского округа, устанавливающего налоговые льготы, освобождения, преференции (налогового расхода)</t>
  </si>
  <si>
    <t>Дата начала действия права на налоговую льготу, освобождение, преференцию (налогового расхода)</t>
  </si>
  <si>
    <t>Период действия налоговой льготы, освобождения, преференции (налогового расхода)</t>
  </si>
  <si>
    <t>Дата прекращения действия налоговой льготы, освобождения, преференции (налогового расхода)</t>
  </si>
  <si>
    <t>Наименование налоговой льготы, освобождения, преференции (содержание налогового расхода)</t>
  </si>
  <si>
    <t>Целевая категория налогового расхода</t>
  </si>
  <si>
    <t>Цель предоставления налоговой льготы, освобождения, преференции (налогового расхода)</t>
  </si>
  <si>
    <t>Наименование налога, по которому предусматривается налоговая льгота, освобождение, преференция (налоговый расход)</t>
  </si>
  <si>
    <t>Вид налоговой льготы,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</si>
  <si>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освобождения, преференции по налогам</t>
  </si>
  <si>
    <t>Целевой показатель (индикатор) в связи с предоставлением налоговых льгот, освобождений, преференций</t>
  </si>
  <si>
    <t xml:space="preserve">Объект налогообложения   должен быть включен в перечень, определяемый в соответствии с пунктом 7 статьи 378.2 Налогового кодекса Российской Федерации, в отношении объектов налогообложения, предусмотренных абзацем вторым пункта 10 статьи 378.2 Налогового кодекса Российской Федерации
</t>
  </si>
  <si>
    <t>Индивидуальные предприниматели</t>
  </si>
  <si>
    <t>не установлено</t>
  </si>
  <si>
    <t>пониженная ставка налога на имущество физических лиц - 1%</t>
  </si>
  <si>
    <t>Кадастровая стоимость объекта налогообложения превышает 300 миллионов рублей</t>
  </si>
  <si>
    <t>Прочие объекты налогообложения, не содержащиеся в п.п.1 и п.п.2 п.3 решения Рубцовского городского Совета депутатов от 17.10.2019 N 352 "О налоге на имущество физических лицна территории муниципального образования город Рубцовск Алтайского края"</t>
  </si>
  <si>
    <t>пониженная ставка налога на имущество физических лиц - 0,25%</t>
  </si>
  <si>
    <t>Граждане - собственники объектов недвижимости</t>
  </si>
  <si>
    <t xml:space="preserve">п.4 решения Рубцовского городского Совета депутатов от 17.10.2019 № 352 "О налоге на имущество физических лиц на территории муниципального образования город Рубцовск Алтайского края"
</t>
  </si>
  <si>
    <t xml:space="preserve">Объект налогообложения, находится  в собственности налогоплательщика, не используется налогоплательщиком в предпринимательской деятельности, и в котором налогоплательщик зарегистрирован по месту постоянного жительства
</t>
  </si>
  <si>
    <t>Дети-сироты и дети, оставшиеся без попечения родителей</t>
  </si>
  <si>
    <t>освобождение от уплаты налога на имущество физических лиц в полном объеме</t>
  </si>
  <si>
    <t xml:space="preserve">п.п.5.2 п.5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</si>
  <si>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 xml:space="preserve">Земельные участки, занятые гаражно-строительными кооперативами, гаражными кооперативами, индивидуальными гаражами, погребными кооперативами
</t>
  </si>
  <si>
    <t>Граждане - собственники земельных участков, занятых гаражно-строительными кооперативами, гаражными кооперативами, индивидуальными гаражами, погребными кооперативами</t>
  </si>
  <si>
    <t>пониженная ставка земельного налога - 0,5%</t>
  </si>
  <si>
    <t xml:space="preserve">Гаражно-строительные кооперативы, гаражные кооперативы, погребные кооперативы </t>
  </si>
  <si>
    <t xml:space="preserve">п.п.5.3 п.5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</si>
  <si>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>Прочие земельные участки, не указанные в п.п.1 и п.п.2 п.5 решения Рубцовского городского Совета депутатов от 21.08.2008 N 771 "Об утверждении Положения о введении земельного налога на территории муниципального образования город Рубцовск Алтайского края"</t>
  </si>
  <si>
    <t>Юридические лица (за исключением бюджетных организаций)</t>
  </si>
  <si>
    <t>пониженная ставка земельного налога - 1,2%</t>
  </si>
  <si>
    <t xml:space="preserve">п.п.8.1 п.8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</si>
  <si>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 xml:space="preserve">Земельные участки, занятые под жилыми объектами частного сектора, находящиеся в собственности, постоянном (бессрочном) пользовании или пожизненном наследуемом владении, в которых налогоплательщик зарегистрирован по месту постоянного жительства
</t>
  </si>
  <si>
    <t>Физические лица, имеющие трех и более несовершеннолетних детей</t>
  </si>
  <si>
    <t>освобождение от уплаты земельного налога в полном объеме</t>
  </si>
  <si>
    <t xml:space="preserve">п.п.8.2 п.8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</si>
  <si>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>Земельные участки, занятые под жилыми объектами частного сектора, находящиеся в собственности, постоянном (бессрочном) пользовании или пожизненном наследуемом владении, в которых налогоплательщик зарегистрирован по месту постоянного жительства (за вычетом 600 кв.м.площади земельного участка в соответствии с п.5 ст.391 Налогового кодекса РФ)</t>
  </si>
  <si>
    <t>Пенсионеры, получающие пенсии, назначаемые в порядке, установленном пенсионным законодательством, а также лица, достигшие возраста 60 и 55 лет (соответственно мужчины и женщины), которым в соответствии с законодательством Российской Федерации выплачивается ежемесячное пожизненное содержание</t>
  </si>
  <si>
    <t xml:space="preserve">п.п.8.3 п.8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</si>
  <si>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 xml:space="preserve">Земельные участки, занятые под жилыми объектами частного сектора, находящиеся в собственности, постоянном (бессрочном) пользовании или пожизненном наследуемом владении
</t>
  </si>
  <si>
    <t>Дети до 18 лет включительно, не имеющие родителей, находящиеся на полном государственном обеспечении или находящиеся под опекой (попечительством)</t>
  </si>
  <si>
    <t xml:space="preserve">п.п.8.4 п.8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</si>
  <si>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>Граждане, подвергшиеся радиационному воздействию вследствие ядерных испытаний на Семипалатинском полигоне, получившие суммарную эффективную дозу облучения более 5 бэр (группа "А" и группа "Б")</t>
  </si>
  <si>
    <t xml:space="preserve">п.п.8.5 п.8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</si>
  <si>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>Физические лица, соответствующие условиям, необходимым для назначения пенсии в соответствии с законодательством Российской Федерации, действовавшим на 31 декабря 2018 года</t>
  </si>
  <si>
    <t xml:space="preserve">п.9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</si>
  <si>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>Садово-огородные земельные участки, находящиеся в собственности, постоянном (бессрочном) пользовании или пожизненном наследуемом владении, не используемые в предпринимательской деятельности</t>
  </si>
  <si>
    <t>Граждане - собственники (пользователи/ владельцы) земельных участков</t>
  </si>
  <si>
    <t xml:space="preserve">п.10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</si>
  <si>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>Земельные участки, используемые садоводческими товариществами</t>
  </si>
  <si>
    <t>Садоводческие товарищества</t>
  </si>
  <si>
    <t>Поддержка и развитие субъектов малого и среднего предпринимательства</t>
  </si>
  <si>
    <t>Налог на имущество физических лиц</t>
  </si>
  <si>
    <t>Социальная поддержка населения</t>
  </si>
  <si>
    <t>Земельный налог</t>
  </si>
  <si>
    <t>Повышение качества оказываемых гаражно-строительными кооперативами, гаражными кооперативами, погребными кооперативами услуг населению</t>
  </si>
  <si>
    <t>Снижение налоговой нагрузки, как одного из элементов формирования цен на товары и услуги</t>
  </si>
  <si>
    <t>Развитие инфраструктуры садоводчеств, повышение качества оказываемых садоводческими товариществами услуг населению</t>
  </si>
  <si>
    <t>Пониженная налоговая ставка</t>
  </si>
  <si>
    <t>Освобождение от налогообложения</t>
  </si>
  <si>
    <t xml:space="preserve">п.п. 2 п.3 решения Рубцовского городского Совета депутатов от 17.10.2019 № 352 "О налоге на имущество физических лиц на территории муниципального образования город Рубцовск Алтайского края"
</t>
  </si>
  <si>
    <t xml:space="preserve">п.п. 2 п.3 решения Рубцовского городского Совета депутатов от 17.10.2019 № 352
"О налоге на имущество физических лиц на территории муниципального образования город Рубцовск Алтайского края"
</t>
  </si>
  <si>
    <t xml:space="preserve">п.п. 3 п.3 решения Рубцовского городского Совета депутатов от 17.10.2019 № 352
"О налоге на имущество физических лиц на территории муниципального образования город Рубцовск Алтайского края"
</t>
  </si>
  <si>
    <t>,</t>
  </si>
  <si>
    <t>где:</t>
  </si>
  <si>
    <r>
      <t>N</t>
    </r>
    <r>
      <rPr>
        <vertAlign val="subscript"/>
        <sz val="14"/>
        <color theme="1"/>
        <rFont val="Times New Roman"/>
        <family val="1"/>
        <charset val="204"/>
      </rPr>
      <t>0j</t>
    </r>
    <r>
      <rPr>
        <sz val="14"/>
        <color theme="1"/>
        <rFont val="Times New Roman"/>
        <family val="1"/>
        <charset val="204"/>
      </rPr>
      <t xml:space="preserve"> – объем налогов, задекларированных для уплаты в бюджет города j-м плательщиком в базовом году;</t>
    </r>
  </si>
  <si>
    <r>
      <t>L</t>
    </r>
    <r>
      <rPr>
        <vertAlign val="subscript"/>
        <sz val="14"/>
        <color theme="1"/>
        <rFont val="Times New Roman"/>
        <family val="1"/>
        <charset val="204"/>
      </rPr>
      <t>0j</t>
    </r>
    <r>
      <rPr>
        <sz val="14"/>
        <color theme="1"/>
        <rFont val="Times New Roman"/>
        <family val="1"/>
        <charset val="204"/>
      </rPr>
      <t xml:space="preserve"> – объем льгот, предоставленных j-му плательщику в базовом году.</t>
    </r>
  </si>
  <si>
    <t>Под базовым годом понимается год, предшествующий году начала получения j-м плательщиком льготы, либо 6-й год, предшествующий отчетному году, если льгота предоставляется плательщику более 6 лет.</t>
  </si>
  <si>
    <r>
      <t>*B</t>
    </r>
    <r>
      <rPr>
        <vertAlign val="subscript"/>
        <sz val="14"/>
        <color theme="1"/>
        <rFont val="Times New Roman"/>
        <family val="1"/>
        <charset val="204"/>
      </rPr>
      <t>oj</t>
    </r>
    <r>
      <rPr>
        <sz val="14"/>
        <color theme="1"/>
        <rFont val="Times New Roman"/>
        <family val="1"/>
        <charset val="204"/>
      </rPr>
      <t xml:space="preserve"> – базовый объем налогов, задекларированных для уплаты в бюджет города j-м плательщиком в базовом году, рассчитываемый по формуле:</t>
    </r>
  </si>
  <si>
    <t xml:space="preserve">Оценка эффективности налоговых расходов муниципального образования город Рубцовск Алтайского края на 01.01.2021 </t>
  </si>
  <si>
    <t>**Данная информация заполняется только в отношении стимулирующих налоговых расходов</t>
  </si>
  <si>
    <t>Данная информация заполняется только в отношении стимулирующих налоговых расходов</t>
  </si>
  <si>
    <t>1+2</t>
  </si>
  <si>
    <t>п.п. 2 п.3 решения Рубцовского городского Совета депутатов от 17.10.2019 N 352 "О налоге на имущество физических лиц на территории муниципального образования город Рубцовск Алтайского края"</t>
  </si>
  <si>
    <t>Объект налогообложения   должен быть включен в перечень, определяемый в соответствии с пунктом 7 статьи 378.2 Налогового кодекса Российской Федерации, в отношении объектов налогообложения, предусмотренных абзацем вторым пункта 10;                    кадастровая стоимость объекта налогообложения превышает 300 миллионов рублей</t>
  </si>
  <si>
    <t>Не установлено</t>
  </si>
  <si>
    <t>Пониженная ставка налога на имущество физических лиц - 1%</t>
  </si>
  <si>
    <t>Стимулирующая</t>
  </si>
  <si>
    <t>Рост количества индивидуальных предпринимателей; создание рабочих мест, увеличение уровня оплаты труда, увеличение средней заработной платы</t>
  </si>
  <si>
    <t>_</t>
  </si>
  <si>
    <t>да</t>
  </si>
  <si>
    <t xml:space="preserve">Эффективность льготы достаточна, к отмене не планируется   </t>
  </si>
  <si>
    <t>Пониженная ставка налога на имущество физических лиц - 0,25%</t>
  </si>
  <si>
    <t>Стимулирующая;                                          Социальная</t>
  </si>
  <si>
    <t>Поддержка и развитие субъектов малого и среднего предпринимательства;       Социальная поддержка населения</t>
  </si>
  <si>
    <t>3+4</t>
  </si>
  <si>
    <t>Индивидуальные предприниматели;              граждане - собственники объектов недвижимости</t>
  </si>
  <si>
    <t>Социальная</t>
  </si>
  <si>
    <t>Рост количества индивидуальных предпринимателей; создание рабочих мест, увеличение уровня оплаты труда, увеличение средней заработной платы;                                    Обеспечение мер социальной поддержки отдельных категорий граждан</t>
  </si>
  <si>
    <t xml:space="preserve">Рост количества индивидуальных предпринимателей; создание рабочих мест, увеличение уровня оплаты труда, увеличение средней заработной платы          </t>
  </si>
  <si>
    <t>Обеспечение мер социальной поддержки отдельных категорий граждан</t>
  </si>
  <si>
    <t xml:space="preserve">Эффективность льготы достаточна, к отмене не планируется;    социальная эффективность </t>
  </si>
  <si>
    <t xml:space="preserve">Социальная эффективность </t>
  </si>
  <si>
    <t>Социальная эффективность</t>
  </si>
  <si>
    <t xml:space="preserve">п.п.5.2 п.5;  п.п.5.3 п.5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</si>
  <si>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>Прочие земельные участки,  указанные в п.п.5.2 и п.п.5.3 п 5 решения Рубцовского городского Совета депутатов от 21.08.2008 N 771 "Об утверждении Положения о введении земельного налога на территории муниципального образования город Рубцовск Алтайского края"</t>
  </si>
  <si>
    <t>Пониженная ставка земельного налога - 0,5%           ( в отношении земельных участков, занятых гаражно-строительными  кооперативами, гаражными  кооперативами, погребными кооперативами);                                                     пониженная ставка земельного налога - 1,2%                 ( в отношении прочих земельных участков)</t>
  </si>
  <si>
    <t>6+7</t>
  </si>
  <si>
    <t xml:space="preserve">   Стимулирование к развитию сектора  предпринимательства    </t>
  </si>
  <si>
    <t>Эффективность льготы достаточна, к отмене не планируется</t>
  </si>
  <si>
    <t xml:space="preserve">Обеспечение мер социальной поддержки садоводческим товариществам                          </t>
  </si>
  <si>
    <t>Граждане - собственники прочих земельных участков, не указанных в п.п.1 и п.п.2 п.5 решения Рубцовского городского Совета депутатов от 21.08.2008 N 771 "Об утверждении Положения о введении земельного налога на территории муниципального образования город Рубцовск Алтайского края"</t>
  </si>
  <si>
    <t>9+11</t>
  </si>
  <si>
    <t xml:space="preserve">Граждане;                                                               индивидуальные предприниматели          </t>
  </si>
  <si>
    <t>Пониженная ставка земельного налога - 0,5%              ( в отношении земельных участков, занятых гаражно-строительными  кооперативами, гаражными  кооперативами, погребными кооперативами);                                                          пониженная ставка земельного налога - 1,2%                      ( в отношении прочих земельных участков)</t>
  </si>
  <si>
    <t xml:space="preserve">социальная;     стимулирующая </t>
  </si>
  <si>
    <t>Социальная поддержка населения;                             поддержка и развитие субъектов малого и среднего предпринимательства;               социальная поддержка населения</t>
  </si>
  <si>
    <t xml:space="preserve">Обеспечение мер социальной поддержки;                           поддержка и развитие субъектов малого и среднего предпринимательства;   обеспечение мер социальной поддержки    </t>
  </si>
  <si>
    <t xml:space="preserve">п.п.5.2, п.п.5.3 п.5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</si>
  <si>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 xml:space="preserve">Социальная эффективность;                                              эффективность льготы достаточна, к отмене не планируется   </t>
  </si>
  <si>
    <t>12+17</t>
  </si>
  <si>
    <t xml:space="preserve">п.п.8.1-8.5 п.8, п.9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</si>
  <si>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 xml:space="preserve">Земельные участки, указанные в п.п.8.1-8.5 п.8, п.9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</si>
  <si>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>Освобождение от уплаты земельного налога в полном объеме</t>
  </si>
  <si>
    <t>Физические лица, имеющие трех и более несовершеннолетних детей;                                            пенсионеры, получающие пенсии, назначаемые в порядке, установленном пенсионным законодательством, а также лица, достигшие возраста 60 и 55 лет (соответственно мужчины и женщины), которым в соответствии с законодательством Российской Федерации выплачивается ежемесячное пожизненное содержание;                                          граждане, подвергшиеся радиационному воздействию вследствие ядерных испытаний на Семипалатинском полигоне, получившие суммарную эффективную дозу облучения более 5 бэр (группа "А" и группа "Б");                                 физические лица, соответствующие         условиям, необходимым      для назначения пенсии в соответствии с законодательством Российской Федерации, действовавшим на 31 декабря 2018 года;                                          граждане - собственники (пользователи/ владельцы) земельных участков</t>
  </si>
  <si>
    <t>1 п.п.</t>
  </si>
  <si>
    <t>0,25 п.п.</t>
  </si>
  <si>
    <t>100% от ставок налога</t>
  </si>
  <si>
    <t>0,3 п.п.</t>
  </si>
  <si>
    <t>на 1 п.п.                               ( в отношении земельных участков, занятых гаражно-строительными  кооперативами, гаражными  кооперативами, погребными кооперативами);                   на 0,3 п.п.                                   ( в отношении прочих земельных участков)</t>
  </si>
  <si>
    <t>на 1 п.п.                                      ( в отношении земельных участков, занятых гаражно-строительными  кооперативами, гаражными  кооперативами, погребными кооперативами);                                 на 0,3 п.п.                               ( в отношении прочих земельных участков)</t>
  </si>
  <si>
    <t>Прочие объекты налогообложения, указанные в п.п. 3 п.3 решения Рубцовского городского Совета депутатов от 17.10.2019 № 352
"О налоге на имущество физических лиц на территории муниципального образования город Рубцовск Алтайского края"</t>
  </si>
  <si>
    <t>Два года, предшествующих отчетному</t>
  </si>
  <si>
    <t>Теку-щий финансовый год (оцен-ка)</t>
  </si>
  <si>
    <t>Прогнозный период</t>
  </si>
  <si>
    <t xml:space="preserve">По данным налоговых органов </t>
  </si>
  <si>
    <t>Оценка и прогноз кураторов налоговых расходов</t>
  </si>
  <si>
    <t xml:space="preserve">Объём налогов, задекларированный для уплаты в бюджет муниципального образования город Рубцовск Алтайского края плательщиками налогов, имеющими право на налоговые льготы, освобождения и иные преференции 
(тыс. руб.)
</t>
  </si>
  <si>
    <t>Оценка и прогноз налоговых органов, кураторов налоговых расходов</t>
  </si>
  <si>
    <t>По данным налоговых органов</t>
  </si>
  <si>
    <t>Общая численность, (количество) плательщиков</t>
  </si>
  <si>
    <t>Муниципальный правовой акт МО "город Рубцовск", устанавливающий налоговую льготу, освобождение, преференцию (статья, часть, пункт, подпункт)</t>
  </si>
  <si>
    <t>Наименование муниципального образования</t>
  </si>
  <si>
    <t>город Рубцовск</t>
  </si>
  <si>
    <t>1. Территориальная принадлежность налогового расхода</t>
  </si>
  <si>
    <t>2 .Нормативные характеристики налогового расхода н</t>
  </si>
  <si>
    <t>3.Целевые характеристики налоговых расходов города Рубцовска</t>
  </si>
  <si>
    <t xml:space="preserve">Стимулирование к развитию сектора  предпринимательства    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</si>
</sst>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22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 Cyr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0" fontId="12" fillId="0" borderId="0"/>
    <xf numFmtId="0" fontId="8" fillId="0" borderId="0"/>
  </cellStyleXfs>
  <cellXfs count="164">
    <xf numFmtId="0" fontId="0" fillId="0" borderId="0" xfId="0"/>
    <xf numFmtId="0" fontId="1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3" fillId="0" borderId="0" xfId="0" applyFont="1"/>
    <xf numFmtId="0" fontId="2" fillId="0" borderId="12" xfId="0" applyFont="1" applyFill="1" applyBorder="1" applyAlignment="1">
      <alignment vertical="top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12" xfId="0" applyFont="1" applyBorder="1" applyAlignment="1">
      <alignment vertical="top" wrapText="1"/>
    </xf>
    <xf numFmtId="164" fontId="10" fillId="0" borderId="12" xfId="2" applyNumberFormat="1" applyFont="1" applyFill="1" applyBorder="1" applyAlignment="1">
      <alignment vertical="top" wrapText="1"/>
    </xf>
    <xf numFmtId="0" fontId="13" fillId="0" borderId="12" xfId="0" applyFont="1" applyFill="1" applyBorder="1" applyAlignment="1">
      <alignment vertical="top" wrapText="1"/>
    </xf>
    <xf numFmtId="3" fontId="11" fillId="0" borderId="12" xfId="0" applyNumberFormat="1" applyFont="1" applyFill="1" applyBorder="1" applyAlignment="1" applyProtection="1">
      <alignment vertical="top"/>
    </xf>
    <xf numFmtId="0" fontId="3" fillId="0" borderId="0" xfId="0" applyFont="1" applyFill="1"/>
    <xf numFmtId="164" fontId="14" fillId="0" borderId="12" xfId="2" applyNumberFormat="1" applyFont="1" applyFill="1" applyBorder="1" applyAlignment="1">
      <alignment vertical="top" wrapText="1"/>
    </xf>
    <xf numFmtId="3" fontId="11" fillId="0" borderId="14" xfId="0" applyNumberFormat="1" applyFont="1" applyFill="1" applyBorder="1" applyAlignment="1" applyProtection="1">
      <alignment vertical="top"/>
    </xf>
    <xf numFmtId="14" fontId="2" fillId="0" borderId="12" xfId="0" applyNumberFormat="1" applyFont="1" applyBorder="1" applyAlignment="1">
      <alignment vertical="top" wrapText="1"/>
    </xf>
    <xf numFmtId="0" fontId="2" fillId="0" borderId="15" xfId="0" applyFont="1" applyFill="1" applyBorder="1" applyAlignment="1">
      <alignment vertical="top" wrapText="1"/>
    </xf>
    <xf numFmtId="49" fontId="10" fillId="0" borderId="12" xfId="1" applyNumberFormat="1" applyFont="1" applyFill="1" applyBorder="1" applyAlignment="1">
      <alignment horizontal="left" vertical="top" wrapText="1"/>
    </xf>
    <xf numFmtId="49" fontId="14" fillId="0" borderId="12" xfId="1" applyNumberFormat="1" applyFont="1" applyFill="1" applyBorder="1" applyAlignment="1">
      <alignment horizontal="left" vertical="top" wrapText="1"/>
    </xf>
    <xf numFmtId="49" fontId="10" fillId="0" borderId="15" xfId="1" applyNumberFormat="1" applyFont="1" applyFill="1" applyBorder="1" applyAlignment="1">
      <alignment horizontal="left" vertical="top" wrapText="1"/>
    </xf>
    <xf numFmtId="0" fontId="0" fillId="0" borderId="0" xfId="0" applyBorder="1"/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164" fontId="9" fillId="0" borderId="34" xfId="0" applyNumberFormat="1" applyFont="1" applyFill="1" applyBorder="1" applyAlignment="1" applyProtection="1">
      <alignment vertical="top" wrapText="1"/>
    </xf>
    <xf numFmtId="164" fontId="14" fillId="0" borderId="16" xfId="2" applyNumberFormat="1" applyFont="1" applyFill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3" fontId="9" fillId="0" borderId="12" xfId="0" applyNumberFormat="1" applyFont="1" applyFill="1" applyBorder="1" applyAlignment="1" applyProtection="1">
      <alignment vertical="top"/>
    </xf>
    <xf numFmtId="164" fontId="11" fillId="0" borderId="38" xfId="0" applyNumberFormat="1" applyFont="1" applyFill="1" applyBorder="1" applyAlignment="1" applyProtection="1">
      <alignment vertical="top" wrapText="1"/>
    </xf>
    <xf numFmtId="164" fontId="9" fillId="0" borderId="12" xfId="0" applyNumberFormat="1" applyFont="1" applyFill="1" applyBorder="1" applyAlignment="1" applyProtection="1">
      <alignment vertical="top" wrapText="1"/>
    </xf>
    <xf numFmtId="3" fontId="10" fillId="0" borderId="12" xfId="0" applyNumberFormat="1" applyFont="1" applyFill="1" applyBorder="1" applyAlignment="1">
      <alignment vertical="top" wrapText="1"/>
    </xf>
    <xf numFmtId="3" fontId="11" fillId="0" borderId="12" xfId="0" applyNumberFormat="1" applyFont="1" applyFill="1" applyBorder="1" applyAlignment="1" applyProtection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3" fontId="11" fillId="0" borderId="36" xfId="0" applyNumberFormat="1" applyFont="1" applyFill="1" applyBorder="1" applyAlignment="1" applyProtection="1">
      <alignment horizontal="right" vertical="top"/>
    </xf>
    <xf numFmtId="0" fontId="1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/>
    </xf>
    <xf numFmtId="0" fontId="19" fillId="0" borderId="12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3" fontId="11" fillId="0" borderId="17" xfId="0" applyNumberFormat="1" applyFont="1" applyFill="1" applyBorder="1" applyAlignment="1" applyProtection="1">
      <alignment vertical="top"/>
    </xf>
    <xf numFmtId="0" fontId="0" fillId="0" borderId="12" xfId="0" applyBorder="1"/>
    <xf numFmtId="14" fontId="2" fillId="0" borderId="12" xfId="0" applyNumberFormat="1" applyFont="1" applyBorder="1" applyAlignment="1">
      <alignment horizontal="left" vertical="top" wrapText="1"/>
    </xf>
    <xf numFmtId="0" fontId="19" fillId="0" borderId="12" xfId="0" applyFont="1" applyFill="1" applyBorder="1" applyAlignment="1">
      <alignment vertical="top" wrapText="1"/>
    </xf>
    <xf numFmtId="14" fontId="19" fillId="0" borderId="12" xfId="0" applyNumberFormat="1" applyFont="1" applyBorder="1" applyAlignment="1">
      <alignment vertical="top" wrapText="1"/>
    </xf>
    <xf numFmtId="49" fontId="20" fillId="0" borderId="12" xfId="1" applyNumberFormat="1" applyFont="1" applyFill="1" applyBorder="1" applyAlignment="1">
      <alignment horizontal="left" vertical="top" wrapText="1"/>
    </xf>
    <xf numFmtId="14" fontId="14" fillId="0" borderId="12" xfId="0" applyNumberFormat="1" applyFont="1" applyFill="1" applyBorder="1" applyAlignment="1">
      <alignment horizontal="left" vertical="top" wrapText="1"/>
    </xf>
    <xf numFmtId="14" fontId="2" fillId="0" borderId="12" xfId="0" applyNumberFormat="1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vertical="top"/>
    </xf>
    <xf numFmtId="0" fontId="0" fillId="0" borderId="0" xfId="0" applyFill="1" applyBorder="1"/>
    <xf numFmtId="14" fontId="2" fillId="0" borderId="15" xfId="0" applyNumberFormat="1" applyFont="1" applyFill="1" applyBorder="1" applyAlignment="1">
      <alignment horizontal="left" vertical="top" wrapText="1"/>
    </xf>
    <xf numFmtId="0" fontId="21" fillId="0" borderId="0" xfId="0" applyFont="1"/>
    <xf numFmtId="3" fontId="0" fillId="0" borderId="0" xfId="0" applyNumberFormat="1" applyBorder="1"/>
    <xf numFmtId="0" fontId="21" fillId="0" borderId="0" xfId="0" applyFont="1" applyBorder="1"/>
    <xf numFmtId="3" fontId="21" fillId="0" borderId="0" xfId="0" applyNumberFormat="1" applyFont="1" applyBorder="1"/>
    <xf numFmtId="3" fontId="13" fillId="0" borderId="12" xfId="0" applyNumberFormat="1" applyFont="1" applyFill="1" applyBorder="1" applyAlignment="1">
      <alignment horizontal="right" vertical="top"/>
    </xf>
    <xf numFmtId="3" fontId="14" fillId="0" borderId="12" xfId="0" applyNumberFormat="1" applyFont="1" applyFill="1" applyBorder="1" applyAlignment="1">
      <alignment horizontal="right" vertical="top"/>
    </xf>
    <xf numFmtId="0" fontId="11" fillId="0" borderId="12" xfId="0" applyFont="1" applyFill="1" applyBorder="1" applyAlignment="1" applyProtection="1">
      <alignment horizontal="right" vertical="top"/>
    </xf>
    <xf numFmtId="1" fontId="11" fillId="0" borderId="12" xfId="0" applyNumberFormat="1" applyFont="1" applyFill="1" applyBorder="1" applyAlignment="1" applyProtection="1">
      <alignment horizontal="right" vertical="top"/>
    </xf>
    <xf numFmtId="3" fontId="16" fillId="0" borderId="12" xfId="0" applyNumberFormat="1" applyFont="1" applyFill="1" applyBorder="1" applyAlignment="1">
      <alignment horizontal="right" vertical="top"/>
    </xf>
    <xf numFmtId="3" fontId="10" fillId="0" borderId="12" xfId="0" applyNumberFormat="1" applyFont="1" applyFill="1" applyBorder="1" applyAlignment="1">
      <alignment horizontal="right" vertical="top"/>
    </xf>
    <xf numFmtId="0" fontId="10" fillId="0" borderId="12" xfId="0" applyFont="1" applyFill="1" applyBorder="1" applyAlignment="1" applyProtection="1">
      <alignment horizontal="right" vertical="top"/>
    </xf>
    <xf numFmtId="3" fontId="10" fillId="0" borderId="12" xfId="0" applyNumberFormat="1" applyFont="1" applyFill="1" applyBorder="1" applyAlignment="1" applyProtection="1">
      <alignment horizontal="right" vertical="top"/>
    </xf>
    <xf numFmtId="3" fontId="10" fillId="0" borderId="36" xfId="0" applyNumberFormat="1" applyFont="1" applyFill="1" applyBorder="1" applyAlignment="1" applyProtection="1">
      <alignment horizontal="right" vertical="top"/>
    </xf>
    <xf numFmtId="0" fontId="2" fillId="0" borderId="12" xfId="0" applyFont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2" xfId="0" applyNumberFormat="1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9" fillId="0" borderId="12" xfId="0" applyFont="1" applyFill="1" applyBorder="1" applyAlignment="1" applyProtection="1">
      <alignment horizontal="left" vertical="top" wrapText="1"/>
    </xf>
    <xf numFmtId="0" fontId="14" fillId="0" borderId="12" xfId="0" applyFont="1" applyFill="1" applyBorder="1" applyAlignment="1">
      <alignment horizontal="left" vertical="top" wrapText="1"/>
    </xf>
    <xf numFmtId="0" fontId="14" fillId="0" borderId="12" xfId="0" applyFont="1" applyFill="1" applyBorder="1" applyAlignment="1" applyProtection="1">
      <alignment horizontal="left" vertical="top" wrapText="1"/>
    </xf>
    <xf numFmtId="0" fontId="14" fillId="0" borderId="12" xfId="0" applyNumberFormat="1" applyFont="1" applyFill="1" applyBorder="1" applyAlignment="1">
      <alignment horizontal="left" vertical="top" wrapText="1"/>
    </xf>
    <xf numFmtId="0" fontId="13" fillId="0" borderId="12" xfId="0" applyFont="1" applyFill="1" applyBorder="1" applyAlignment="1">
      <alignment horizontal="left" vertical="top" wrapText="1"/>
    </xf>
    <xf numFmtId="0" fontId="11" fillId="0" borderId="12" xfId="0" applyFont="1" applyFill="1" applyBorder="1" applyAlignment="1" applyProtection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2" fillId="0" borderId="16" xfId="0" applyNumberFormat="1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5" xfId="0" applyNumberFormat="1" applyFont="1" applyFill="1" applyBorder="1" applyAlignment="1">
      <alignment horizontal="left" vertical="top" wrapText="1"/>
    </xf>
    <xf numFmtId="0" fontId="14" fillId="0" borderId="12" xfId="0" applyFont="1" applyFill="1" applyBorder="1" applyAlignment="1" applyProtection="1">
      <alignment horizontal="left" vertical="top"/>
    </xf>
    <xf numFmtId="3" fontId="10" fillId="0" borderId="14" xfId="0" applyNumberFormat="1" applyFont="1" applyFill="1" applyBorder="1" applyAlignment="1" applyProtection="1">
      <alignment horizontal="right" vertical="top"/>
    </xf>
    <xf numFmtId="3" fontId="10" fillId="0" borderId="12" xfId="0" applyNumberFormat="1" applyFont="1" applyFill="1" applyBorder="1" applyAlignment="1">
      <alignment horizontal="left" vertical="top" wrapText="1"/>
    </xf>
    <xf numFmtId="3" fontId="14" fillId="0" borderId="12" xfId="0" applyNumberFormat="1" applyFont="1" applyFill="1" applyBorder="1" applyAlignment="1">
      <alignment horizontal="left" vertical="top" wrapText="1"/>
    </xf>
    <xf numFmtId="164" fontId="10" fillId="0" borderId="12" xfId="2" applyNumberFormat="1" applyFont="1" applyFill="1" applyBorder="1" applyAlignment="1">
      <alignment horizontal="left" vertical="top" wrapText="1"/>
    </xf>
    <xf numFmtId="164" fontId="14" fillId="0" borderId="12" xfId="2" applyNumberFormat="1" applyFont="1" applyFill="1" applyBorder="1" applyAlignment="1">
      <alignment horizontal="left" vertical="top" wrapText="1"/>
    </xf>
    <xf numFmtId="164" fontId="10" fillId="0" borderId="15" xfId="2" applyNumberFormat="1" applyFont="1" applyFill="1" applyBorder="1" applyAlignment="1">
      <alignment horizontal="left" vertical="top" wrapText="1"/>
    </xf>
    <xf numFmtId="3" fontId="11" fillId="0" borderId="16" xfId="0" applyNumberFormat="1" applyFont="1" applyFill="1" applyBorder="1" applyAlignment="1" applyProtection="1">
      <alignment horizontal="right" vertical="top"/>
    </xf>
    <xf numFmtId="164" fontId="10" fillId="0" borderId="16" xfId="2" applyNumberFormat="1" applyFont="1" applyFill="1" applyBorder="1" applyAlignment="1">
      <alignment horizontal="right" vertical="top" wrapText="1"/>
    </xf>
    <xf numFmtId="164" fontId="10" fillId="0" borderId="35" xfId="2" applyNumberFormat="1" applyFont="1" applyFill="1" applyBorder="1" applyAlignment="1">
      <alignment horizontal="right" vertical="top" wrapText="1"/>
    </xf>
    <xf numFmtId="3" fontId="10" fillId="0" borderId="39" xfId="0" applyNumberFormat="1" applyFont="1" applyFill="1" applyBorder="1" applyAlignment="1" applyProtection="1">
      <alignment horizontal="right" vertical="top"/>
    </xf>
    <xf numFmtId="164" fontId="10" fillId="0" borderId="12" xfId="0" applyNumberFormat="1" applyFont="1" applyFill="1" applyBorder="1" applyAlignment="1" applyProtection="1">
      <alignment horizontal="right" vertical="top" wrapText="1"/>
    </xf>
    <xf numFmtId="164" fontId="10" fillId="0" borderId="12" xfId="2" applyNumberFormat="1" applyFont="1" applyFill="1" applyBorder="1" applyAlignment="1">
      <alignment horizontal="right" vertical="top" wrapText="1"/>
    </xf>
    <xf numFmtId="3" fontId="16" fillId="0" borderId="21" xfId="0" applyNumberFormat="1" applyFont="1" applyFill="1" applyBorder="1" applyAlignment="1">
      <alignment horizontal="right" vertical="top"/>
    </xf>
    <xf numFmtId="0" fontId="16" fillId="0" borderId="12" xfId="0" applyFont="1" applyFill="1" applyBorder="1" applyAlignment="1">
      <alignment horizontal="right" vertical="top"/>
    </xf>
    <xf numFmtId="3" fontId="10" fillId="0" borderId="37" xfId="0" applyNumberFormat="1" applyFont="1" applyFill="1" applyBorder="1" applyAlignment="1" applyProtection="1">
      <alignment horizontal="right" vertical="top"/>
    </xf>
    <xf numFmtId="0" fontId="16" fillId="0" borderId="12" xfId="0" applyNumberFormat="1" applyFont="1" applyFill="1" applyBorder="1" applyAlignment="1">
      <alignment horizontal="right" vertical="top"/>
    </xf>
    <xf numFmtId="3" fontId="16" fillId="0" borderId="15" xfId="0" applyNumberFormat="1" applyFont="1" applyFill="1" applyBorder="1" applyAlignment="1">
      <alignment horizontal="right" vertical="top"/>
    </xf>
    <xf numFmtId="0" fontId="16" fillId="0" borderId="15" xfId="0" applyFont="1" applyFill="1" applyBorder="1" applyAlignment="1">
      <alignment horizontal="right" vertical="top"/>
    </xf>
    <xf numFmtId="3" fontId="15" fillId="0" borderId="12" xfId="0" applyNumberFormat="1" applyFont="1" applyFill="1" applyBorder="1" applyAlignment="1">
      <alignment horizontal="right" vertical="top"/>
    </xf>
    <xf numFmtId="1" fontId="2" fillId="0" borderId="12" xfId="0" applyNumberFormat="1" applyFont="1" applyFill="1" applyBorder="1" applyAlignment="1">
      <alignment horizontal="left" vertical="top" wrapText="1"/>
    </xf>
    <xf numFmtId="164" fontId="9" fillId="0" borderId="14" xfId="0" applyNumberFormat="1" applyFont="1" applyFill="1" applyBorder="1" applyAlignment="1" applyProtection="1">
      <alignment horizontal="left" vertical="top" wrapText="1"/>
    </xf>
    <xf numFmtId="3" fontId="11" fillId="0" borderId="14" xfId="0" applyNumberFormat="1" applyFont="1" applyFill="1" applyBorder="1" applyAlignment="1" applyProtection="1">
      <alignment horizontal="left" vertical="top" wrapText="1"/>
    </xf>
    <xf numFmtId="164" fontId="11" fillId="0" borderId="14" xfId="0" applyNumberFormat="1" applyFont="1" applyFill="1" applyBorder="1" applyAlignment="1" applyProtection="1">
      <alignment horizontal="left" vertical="top" wrapText="1"/>
    </xf>
    <xf numFmtId="14" fontId="13" fillId="0" borderId="12" xfId="0" applyNumberFormat="1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1" fontId="13" fillId="0" borderId="12" xfId="0" applyNumberFormat="1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9" fillId="0" borderId="14" xfId="0" applyFont="1" applyFill="1" applyBorder="1" applyAlignment="1" applyProtection="1">
      <alignment horizontal="left" vertical="top" wrapText="1"/>
    </xf>
    <xf numFmtId="3" fontId="15" fillId="0" borderId="12" xfId="0" applyNumberFormat="1" applyFont="1" applyBorder="1" applyAlignment="1">
      <alignment horizontal="right" vertical="top"/>
    </xf>
    <xf numFmtId="0" fontId="15" fillId="0" borderId="12" xfId="0" applyFont="1" applyBorder="1" applyAlignment="1">
      <alignment horizontal="right" vertical="top"/>
    </xf>
    <xf numFmtId="3" fontId="14" fillId="0" borderId="18" xfId="0" applyNumberFormat="1" applyFont="1" applyFill="1" applyBorder="1" applyAlignment="1" applyProtection="1">
      <alignment horizontal="right" vertical="top"/>
    </xf>
    <xf numFmtId="3" fontId="11" fillId="0" borderId="34" xfId="0" applyNumberFormat="1" applyFont="1" applyFill="1" applyBorder="1" applyAlignment="1" applyProtection="1">
      <alignment horizontal="right" vertical="top"/>
    </xf>
    <xf numFmtId="3" fontId="11" fillId="0" borderId="14" xfId="0" applyNumberFormat="1" applyFont="1" applyFill="1" applyBorder="1" applyAlignment="1" applyProtection="1">
      <alignment horizontal="right" vertical="top"/>
    </xf>
    <xf numFmtId="3" fontId="17" fillId="0" borderId="12" xfId="0" applyNumberFormat="1" applyFont="1" applyBorder="1" applyAlignment="1">
      <alignment horizontal="right" vertical="top"/>
    </xf>
    <xf numFmtId="0" fontId="17" fillId="0" borderId="12" xfId="0" applyFont="1" applyBorder="1" applyAlignment="1">
      <alignment horizontal="right" vertical="top"/>
    </xf>
    <xf numFmtId="0" fontId="7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/>
    </xf>
    <xf numFmtId="0" fontId="19" fillId="0" borderId="1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Обычный_Законодательство 2008 (изменение налогового законодательства)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73"/>
  <sheetViews>
    <sheetView tabSelected="1" topLeftCell="K28" zoomScale="90" zoomScaleNormal="90" workbookViewId="0">
      <selection activeCell="O20" sqref="O20"/>
    </sheetView>
  </sheetViews>
  <sheetFormatPr defaultRowHeight="15"/>
  <cols>
    <col min="1" max="1" width="5.5703125" customWidth="1"/>
    <col min="2" max="2" width="37.42578125" customWidth="1"/>
    <col min="3" max="3" width="34.42578125" customWidth="1"/>
    <col min="4" max="4" width="28.5703125" customWidth="1"/>
    <col min="5" max="5" width="16.28515625" customWidth="1"/>
    <col min="6" max="6" width="14.5703125" customWidth="1"/>
    <col min="7" max="7" width="14.140625" customWidth="1"/>
    <col min="8" max="8" width="14.5703125" customWidth="1"/>
    <col min="9" max="9" width="15.7109375" customWidth="1"/>
    <col min="10" max="10" width="18.42578125" customWidth="1"/>
    <col min="11" max="11" width="19.42578125" customWidth="1"/>
    <col min="12" max="12" width="11.7109375" customWidth="1"/>
    <col min="13" max="13" width="13.28515625" customWidth="1"/>
    <col min="14" max="14" width="20.140625" customWidth="1"/>
    <col min="15" max="15" width="13.140625" customWidth="1"/>
    <col min="16" max="16" width="10.85546875" customWidth="1"/>
    <col min="17" max="17" width="9.42578125" customWidth="1"/>
    <col min="18" max="18" width="10" customWidth="1"/>
    <col min="19" max="19" width="11.85546875" customWidth="1"/>
    <col min="20" max="20" width="9" customWidth="1"/>
    <col min="21" max="21" width="7.7109375" customWidth="1"/>
    <col min="22" max="22" width="7.5703125" customWidth="1"/>
    <col min="23" max="24" width="10.42578125" customWidth="1"/>
    <col min="25" max="25" width="10.28515625" customWidth="1"/>
    <col min="27" max="28" width="9.140625" customWidth="1"/>
    <col min="29" max="29" width="8.7109375" customWidth="1"/>
    <col min="30" max="30" width="8.140625" customWidth="1"/>
    <col min="31" max="31" width="8.5703125" customWidth="1"/>
    <col min="32" max="32" width="7.85546875" customWidth="1"/>
    <col min="33" max="35" width="9.140625" customWidth="1"/>
    <col min="36" max="36" width="9.42578125" customWidth="1"/>
    <col min="37" max="37" width="14.85546875" bestFit="1" customWidth="1"/>
  </cols>
  <sheetData>
    <row r="1" spans="1:37" ht="15.75" thickBot="1">
      <c r="B1" s="129" t="s">
        <v>103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</row>
    <row r="2" spans="1:37" ht="45" customHeight="1" thickBot="1">
      <c r="A2" s="140" t="s">
        <v>0</v>
      </c>
      <c r="B2" s="134" t="s">
        <v>1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1" t="s">
        <v>159</v>
      </c>
      <c r="Q2" s="132"/>
      <c r="R2" s="133"/>
      <c r="S2" s="131" t="s">
        <v>160</v>
      </c>
      <c r="T2" s="132"/>
      <c r="U2" s="132"/>
      <c r="V2" s="133"/>
      <c r="W2" s="131" t="s">
        <v>159</v>
      </c>
      <c r="X2" s="132"/>
      <c r="Y2" s="132"/>
      <c r="Z2" s="132"/>
      <c r="AA2" s="132"/>
      <c r="AB2" s="133"/>
      <c r="AC2" s="131" t="s">
        <v>162</v>
      </c>
      <c r="AD2" s="132"/>
      <c r="AE2" s="132"/>
      <c r="AF2" s="133"/>
      <c r="AG2" s="131" t="s">
        <v>163</v>
      </c>
      <c r="AH2" s="132"/>
      <c r="AI2" s="133"/>
      <c r="AJ2" s="132" t="s">
        <v>8</v>
      </c>
      <c r="AK2" s="133"/>
    </row>
    <row r="3" spans="1:37" ht="15.75" thickBot="1">
      <c r="A3" s="141"/>
      <c r="B3" s="134" t="s">
        <v>2</v>
      </c>
      <c r="C3" s="135"/>
      <c r="D3" s="135"/>
      <c r="E3" s="135"/>
      <c r="F3" s="135"/>
      <c r="G3" s="135"/>
      <c r="H3" s="139"/>
      <c r="I3" s="134" t="s">
        <v>3</v>
      </c>
      <c r="J3" s="135"/>
      <c r="K3" s="135"/>
      <c r="L3" s="135"/>
      <c r="M3" s="135"/>
      <c r="N3" s="135"/>
      <c r="O3" s="135"/>
      <c r="P3" s="131" t="s">
        <v>9</v>
      </c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8"/>
      <c r="AH3" s="138"/>
      <c r="AI3" s="138"/>
      <c r="AJ3" s="132"/>
      <c r="AK3" s="133"/>
    </row>
    <row r="4" spans="1:37" ht="179.25" customHeight="1" thickBot="1">
      <c r="A4" s="141"/>
      <c r="B4" s="140" t="s">
        <v>27</v>
      </c>
      <c r="C4" s="140" t="s">
        <v>31</v>
      </c>
      <c r="D4" s="140" t="s">
        <v>32</v>
      </c>
      <c r="E4" s="140" t="s">
        <v>33</v>
      </c>
      <c r="F4" s="140" t="s">
        <v>34</v>
      </c>
      <c r="G4" s="140" t="s">
        <v>35</v>
      </c>
      <c r="H4" s="140" t="s">
        <v>36</v>
      </c>
      <c r="I4" s="140" t="s">
        <v>37</v>
      </c>
      <c r="J4" s="140" t="s">
        <v>38</v>
      </c>
      <c r="K4" s="140" t="s">
        <v>39</v>
      </c>
      <c r="L4" s="140" t="s">
        <v>40</v>
      </c>
      <c r="M4" s="140" t="s">
        <v>41</v>
      </c>
      <c r="N4" s="140" t="s">
        <v>42</v>
      </c>
      <c r="O4" s="140" t="s">
        <v>43</v>
      </c>
      <c r="P4" s="136" t="s">
        <v>25</v>
      </c>
      <c r="Q4" s="138"/>
      <c r="R4" s="138"/>
      <c r="S4" s="138"/>
      <c r="T4" s="138"/>
      <c r="U4" s="138"/>
      <c r="V4" s="137"/>
      <c r="W4" s="136" t="s">
        <v>28</v>
      </c>
      <c r="X4" s="138"/>
      <c r="Y4" s="137"/>
      <c r="Z4" s="131" t="s">
        <v>161</v>
      </c>
      <c r="AA4" s="132"/>
      <c r="AB4" s="132"/>
      <c r="AC4" s="132"/>
      <c r="AD4" s="132"/>
      <c r="AE4" s="132"/>
      <c r="AF4" s="133"/>
      <c r="AG4" s="131" t="s">
        <v>164</v>
      </c>
      <c r="AH4" s="132"/>
      <c r="AI4" s="133"/>
      <c r="AJ4" s="136" t="s">
        <v>13</v>
      </c>
      <c r="AK4" s="137"/>
    </row>
    <row r="5" spans="1:37" ht="64.5" thickBot="1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7"/>
      <c r="P5" s="143" t="s">
        <v>156</v>
      </c>
      <c r="Q5" s="144"/>
      <c r="R5" s="32" t="s">
        <v>18</v>
      </c>
      <c r="S5" s="28" t="s">
        <v>157</v>
      </c>
      <c r="T5" s="145" t="s">
        <v>158</v>
      </c>
      <c r="U5" s="146"/>
      <c r="V5" s="144"/>
      <c r="W5" s="131" t="s">
        <v>156</v>
      </c>
      <c r="X5" s="133"/>
      <c r="Y5" s="31" t="s">
        <v>18</v>
      </c>
      <c r="Z5" s="152" t="s">
        <v>156</v>
      </c>
      <c r="AA5" s="153"/>
      <c r="AB5" s="30" t="s">
        <v>18</v>
      </c>
      <c r="AC5" s="28" t="s">
        <v>157</v>
      </c>
      <c r="AD5" s="152" t="s">
        <v>158</v>
      </c>
      <c r="AE5" s="154"/>
      <c r="AF5" s="154"/>
      <c r="AG5" s="151" t="s">
        <v>156</v>
      </c>
      <c r="AH5" s="151"/>
      <c r="AI5" s="33" t="s">
        <v>18</v>
      </c>
      <c r="AJ5" s="149" t="s">
        <v>29</v>
      </c>
      <c r="AK5" s="149" t="s">
        <v>30</v>
      </c>
    </row>
    <row r="6" spans="1:37" ht="15.75" thickBot="1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8"/>
      <c r="P6" s="28">
        <v>2018</v>
      </c>
      <c r="Q6" s="28">
        <v>2019</v>
      </c>
      <c r="R6" s="30">
        <v>2020</v>
      </c>
      <c r="S6" s="29">
        <v>2021</v>
      </c>
      <c r="T6" s="28">
        <v>2022</v>
      </c>
      <c r="U6" s="28">
        <v>2023</v>
      </c>
      <c r="V6" s="26">
        <v>2024</v>
      </c>
      <c r="W6" s="28">
        <v>2018</v>
      </c>
      <c r="X6" s="28">
        <v>2019</v>
      </c>
      <c r="Y6" s="29">
        <v>2020</v>
      </c>
      <c r="Z6" s="28">
        <v>2018</v>
      </c>
      <c r="AA6" s="28">
        <v>2019</v>
      </c>
      <c r="AB6" s="29">
        <v>2020</v>
      </c>
      <c r="AC6" s="30">
        <v>2021</v>
      </c>
      <c r="AD6" s="28">
        <v>2022</v>
      </c>
      <c r="AE6" s="28">
        <v>2023</v>
      </c>
      <c r="AF6" s="26">
        <v>2024</v>
      </c>
      <c r="AG6" s="28">
        <v>2018</v>
      </c>
      <c r="AH6" s="37">
        <v>2019</v>
      </c>
      <c r="AI6" s="30">
        <v>2020</v>
      </c>
      <c r="AJ6" s="150"/>
      <c r="AK6" s="150"/>
    </row>
    <row r="7" spans="1:37" ht="15.75" thickBot="1">
      <c r="A7" s="24">
        <v>1</v>
      </c>
      <c r="B7" s="1">
        <v>2</v>
      </c>
      <c r="C7" s="1">
        <v>3</v>
      </c>
      <c r="D7" s="24">
        <v>4</v>
      </c>
      <c r="E7" s="1">
        <v>5</v>
      </c>
      <c r="F7" s="1">
        <v>6</v>
      </c>
      <c r="G7" s="24">
        <v>7</v>
      </c>
      <c r="H7" s="1">
        <v>8</v>
      </c>
      <c r="I7" s="1">
        <v>9</v>
      </c>
      <c r="J7" s="24">
        <v>10</v>
      </c>
      <c r="K7" s="1">
        <v>11</v>
      </c>
      <c r="L7" s="1">
        <v>12</v>
      </c>
      <c r="M7" s="24">
        <v>13</v>
      </c>
      <c r="N7" s="1">
        <v>14</v>
      </c>
      <c r="O7" s="1">
        <v>15</v>
      </c>
      <c r="P7" s="24">
        <v>16</v>
      </c>
      <c r="Q7" s="38">
        <v>17</v>
      </c>
      <c r="R7" s="1">
        <v>18</v>
      </c>
      <c r="S7" s="24">
        <v>19</v>
      </c>
      <c r="T7" s="1">
        <v>20</v>
      </c>
      <c r="U7" s="1">
        <v>21</v>
      </c>
      <c r="V7" s="24">
        <v>22</v>
      </c>
      <c r="W7" s="1">
        <v>23</v>
      </c>
      <c r="X7" s="1">
        <v>24</v>
      </c>
      <c r="Y7" s="24">
        <v>25</v>
      </c>
      <c r="Z7" s="1">
        <v>26</v>
      </c>
      <c r="AA7" s="36">
        <v>27</v>
      </c>
      <c r="AB7" s="25">
        <v>28</v>
      </c>
      <c r="AC7" s="24">
        <v>29</v>
      </c>
      <c r="AD7" s="1">
        <v>30</v>
      </c>
      <c r="AE7" s="24">
        <v>31</v>
      </c>
      <c r="AF7" s="27">
        <v>32</v>
      </c>
      <c r="AG7" s="38">
        <v>33</v>
      </c>
      <c r="AH7" s="38">
        <v>34</v>
      </c>
      <c r="AI7" s="38">
        <v>35</v>
      </c>
      <c r="AJ7" s="1">
        <v>36</v>
      </c>
      <c r="AK7" s="24">
        <v>37</v>
      </c>
    </row>
    <row r="8" spans="1:37" s="7" customFormat="1" ht="178.5">
      <c r="A8" s="6">
        <v>1</v>
      </c>
      <c r="B8" s="78" t="s">
        <v>94</v>
      </c>
      <c r="C8" s="78" t="s">
        <v>44</v>
      </c>
      <c r="D8" s="78" t="s">
        <v>45</v>
      </c>
      <c r="E8" s="56">
        <v>43831</v>
      </c>
      <c r="F8" s="56">
        <v>43831</v>
      </c>
      <c r="G8" s="78" t="s">
        <v>46</v>
      </c>
      <c r="H8" s="78" t="s">
        <v>46</v>
      </c>
      <c r="I8" s="78" t="s">
        <v>47</v>
      </c>
      <c r="J8" s="78" t="s">
        <v>111</v>
      </c>
      <c r="K8" s="78" t="s">
        <v>85</v>
      </c>
      <c r="L8" s="78" t="s">
        <v>86</v>
      </c>
      <c r="M8" s="78" t="s">
        <v>92</v>
      </c>
      <c r="N8" s="113" t="s">
        <v>149</v>
      </c>
      <c r="O8" s="114" t="s">
        <v>112</v>
      </c>
      <c r="P8" s="49" t="s">
        <v>113</v>
      </c>
      <c r="Q8" s="49" t="s">
        <v>113</v>
      </c>
      <c r="R8" s="49" t="s">
        <v>113</v>
      </c>
      <c r="S8" s="49" t="s">
        <v>113</v>
      </c>
      <c r="T8" s="49" t="s">
        <v>113</v>
      </c>
      <c r="U8" s="49" t="s">
        <v>113</v>
      </c>
      <c r="V8" s="49" t="s">
        <v>113</v>
      </c>
      <c r="W8" s="49" t="s">
        <v>113</v>
      </c>
      <c r="X8" s="49" t="s">
        <v>113</v>
      </c>
      <c r="Y8" s="49" t="s">
        <v>113</v>
      </c>
      <c r="Z8" s="49" t="s">
        <v>113</v>
      </c>
      <c r="AA8" s="49" t="s">
        <v>113</v>
      </c>
      <c r="AB8" s="49" t="s">
        <v>113</v>
      </c>
      <c r="AC8" s="49" t="s">
        <v>113</v>
      </c>
      <c r="AD8" s="49" t="s">
        <v>113</v>
      </c>
      <c r="AE8" s="49" t="s">
        <v>113</v>
      </c>
      <c r="AF8" s="49" t="s">
        <v>113</v>
      </c>
      <c r="AG8" s="49" t="s">
        <v>113</v>
      </c>
      <c r="AH8" s="49" t="s">
        <v>113</v>
      </c>
      <c r="AI8" s="49" t="s">
        <v>113</v>
      </c>
      <c r="AJ8" s="34" t="s">
        <v>114</v>
      </c>
      <c r="AK8" s="12" t="s">
        <v>115</v>
      </c>
    </row>
    <row r="9" spans="1:37" s="7" customFormat="1" ht="178.5">
      <c r="A9" s="6">
        <v>2</v>
      </c>
      <c r="B9" s="78" t="s">
        <v>95</v>
      </c>
      <c r="C9" s="78" t="s">
        <v>48</v>
      </c>
      <c r="D9" s="78" t="s">
        <v>45</v>
      </c>
      <c r="E9" s="56">
        <v>43831</v>
      </c>
      <c r="F9" s="56">
        <v>43831</v>
      </c>
      <c r="G9" s="78" t="s">
        <v>46</v>
      </c>
      <c r="H9" s="78" t="s">
        <v>46</v>
      </c>
      <c r="I9" s="78" t="s">
        <v>47</v>
      </c>
      <c r="J9" s="78" t="s">
        <v>111</v>
      </c>
      <c r="K9" s="78" t="s">
        <v>85</v>
      </c>
      <c r="L9" s="78" t="s">
        <v>86</v>
      </c>
      <c r="M9" s="78" t="s">
        <v>92</v>
      </c>
      <c r="N9" s="113" t="s">
        <v>149</v>
      </c>
      <c r="O9" s="114" t="s">
        <v>112</v>
      </c>
      <c r="P9" s="49" t="s">
        <v>113</v>
      </c>
      <c r="Q9" s="49" t="s">
        <v>113</v>
      </c>
      <c r="R9" s="49" t="s">
        <v>113</v>
      </c>
      <c r="S9" s="49" t="s">
        <v>113</v>
      </c>
      <c r="T9" s="49" t="s">
        <v>113</v>
      </c>
      <c r="U9" s="49" t="s">
        <v>113</v>
      </c>
      <c r="V9" s="49" t="s">
        <v>113</v>
      </c>
      <c r="W9" s="49" t="s">
        <v>113</v>
      </c>
      <c r="X9" s="49" t="s">
        <v>113</v>
      </c>
      <c r="Y9" s="49" t="s">
        <v>113</v>
      </c>
      <c r="Z9" s="49" t="s">
        <v>113</v>
      </c>
      <c r="AA9" s="49" t="s">
        <v>113</v>
      </c>
      <c r="AB9" s="49" t="s">
        <v>113</v>
      </c>
      <c r="AC9" s="49" t="s">
        <v>113</v>
      </c>
      <c r="AD9" s="49" t="s">
        <v>113</v>
      </c>
      <c r="AE9" s="49" t="s">
        <v>113</v>
      </c>
      <c r="AF9" s="49" t="s">
        <v>113</v>
      </c>
      <c r="AG9" s="49" t="s">
        <v>113</v>
      </c>
      <c r="AH9" s="49" t="s">
        <v>113</v>
      </c>
      <c r="AI9" s="49" t="s">
        <v>113</v>
      </c>
      <c r="AJ9" s="34" t="s">
        <v>114</v>
      </c>
      <c r="AK9" s="12" t="s">
        <v>115</v>
      </c>
    </row>
    <row r="10" spans="1:37" s="7" customFormat="1" ht="178.5">
      <c r="A10" s="11" t="s">
        <v>106</v>
      </c>
      <c r="B10" s="115" t="s">
        <v>107</v>
      </c>
      <c r="C10" s="116" t="s">
        <v>108</v>
      </c>
      <c r="D10" s="115" t="s">
        <v>45</v>
      </c>
      <c r="E10" s="117">
        <v>43831</v>
      </c>
      <c r="F10" s="117">
        <v>43831</v>
      </c>
      <c r="G10" s="118" t="s">
        <v>46</v>
      </c>
      <c r="H10" s="118" t="s">
        <v>46</v>
      </c>
      <c r="I10" s="118" t="s">
        <v>110</v>
      </c>
      <c r="J10" s="118" t="s">
        <v>111</v>
      </c>
      <c r="K10" s="118" t="s">
        <v>85</v>
      </c>
      <c r="L10" s="118" t="s">
        <v>86</v>
      </c>
      <c r="M10" s="86" t="s">
        <v>92</v>
      </c>
      <c r="N10" s="119" t="s">
        <v>149</v>
      </c>
      <c r="O10" s="116" t="s">
        <v>112</v>
      </c>
      <c r="P10" s="49" t="s">
        <v>113</v>
      </c>
      <c r="Q10" s="49" t="s">
        <v>113</v>
      </c>
      <c r="R10" s="122">
        <v>10039</v>
      </c>
      <c r="S10" s="122">
        <f t="shared" ref="S10:S14" si="0">R10*76.9%</f>
        <v>7719.991</v>
      </c>
      <c r="T10" s="122">
        <f>S10</f>
        <v>7719.991</v>
      </c>
      <c r="U10" s="122">
        <f t="shared" ref="U10:V10" si="1">T10</f>
        <v>7719.991</v>
      </c>
      <c r="V10" s="122">
        <f t="shared" si="1"/>
        <v>7719.991</v>
      </c>
      <c r="W10" s="49" t="s">
        <v>113</v>
      </c>
      <c r="X10" s="49" t="s">
        <v>113</v>
      </c>
      <c r="Y10" s="123">
        <v>103</v>
      </c>
      <c r="Z10" s="49" t="s">
        <v>113</v>
      </c>
      <c r="AA10" s="43" t="s">
        <v>113</v>
      </c>
      <c r="AB10" s="122">
        <v>10039</v>
      </c>
      <c r="AC10" s="122">
        <f t="shared" ref="AC10:AE14" si="2">AB10*76.9%</f>
        <v>7719.991</v>
      </c>
      <c r="AD10" s="122">
        <f>AC10</f>
        <v>7719.991</v>
      </c>
      <c r="AE10" s="122">
        <f t="shared" ref="AE10:AF10" si="3">AD10</f>
        <v>7719.991</v>
      </c>
      <c r="AF10" s="122">
        <f t="shared" si="3"/>
        <v>7719.991</v>
      </c>
      <c r="AG10" s="49" t="s">
        <v>113</v>
      </c>
      <c r="AH10" s="49" t="s">
        <v>113</v>
      </c>
      <c r="AI10" s="124">
        <v>86591</v>
      </c>
      <c r="AJ10" s="40" t="s">
        <v>114</v>
      </c>
      <c r="AK10" s="16" t="s">
        <v>115</v>
      </c>
    </row>
    <row r="11" spans="1:37" s="7" customFormat="1" ht="178.5">
      <c r="A11" s="6">
        <v>3</v>
      </c>
      <c r="B11" s="78" t="s">
        <v>96</v>
      </c>
      <c r="C11" s="78" t="s">
        <v>49</v>
      </c>
      <c r="D11" s="78" t="s">
        <v>45</v>
      </c>
      <c r="E11" s="56">
        <v>43831</v>
      </c>
      <c r="F11" s="56">
        <v>43831</v>
      </c>
      <c r="G11" s="78" t="s">
        <v>46</v>
      </c>
      <c r="H11" s="78" t="s">
        <v>46</v>
      </c>
      <c r="I11" s="78" t="s">
        <v>50</v>
      </c>
      <c r="J11" s="78" t="s">
        <v>111</v>
      </c>
      <c r="K11" s="78" t="s">
        <v>85</v>
      </c>
      <c r="L11" s="78" t="s">
        <v>86</v>
      </c>
      <c r="M11" s="78" t="s">
        <v>92</v>
      </c>
      <c r="N11" s="113" t="s">
        <v>150</v>
      </c>
      <c r="O11" s="78" t="s">
        <v>123</v>
      </c>
      <c r="P11" s="49" t="s">
        <v>113</v>
      </c>
      <c r="Q11" s="49" t="s">
        <v>113</v>
      </c>
      <c r="R11" s="49" t="s">
        <v>113</v>
      </c>
      <c r="S11" s="49" t="s">
        <v>113</v>
      </c>
      <c r="T11" s="49" t="s">
        <v>113</v>
      </c>
      <c r="U11" s="49" t="s">
        <v>113</v>
      </c>
      <c r="V11" s="49" t="s">
        <v>113</v>
      </c>
      <c r="W11" s="49" t="s">
        <v>113</v>
      </c>
      <c r="X11" s="49" t="s">
        <v>113</v>
      </c>
      <c r="Y11" s="49" t="s">
        <v>113</v>
      </c>
      <c r="Z11" s="49" t="s">
        <v>113</v>
      </c>
      <c r="AA11" s="49" t="s">
        <v>113</v>
      </c>
      <c r="AB11" s="49" t="s">
        <v>113</v>
      </c>
      <c r="AC11" s="49" t="s">
        <v>113</v>
      </c>
      <c r="AD11" s="49" t="s">
        <v>113</v>
      </c>
      <c r="AE11" s="49" t="s">
        <v>113</v>
      </c>
      <c r="AF11" s="49" t="s">
        <v>113</v>
      </c>
      <c r="AG11" s="49" t="s">
        <v>113</v>
      </c>
      <c r="AH11" s="49" t="s">
        <v>113</v>
      </c>
      <c r="AI11" s="43" t="s">
        <v>113</v>
      </c>
      <c r="AJ11" s="41" t="s">
        <v>114</v>
      </c>
      <c r="AK11" s="12" t="s">
        <v>115</v>
      </c>
    </row>
    <row r="12" spans="1:37" s="7" customFormat="1" ht="102">
      <c r="A12" s="6">
        <v>4</v>
      </c>
      <c r="B12" s="78" t="s">
        <v>96</v>
      </c>
      <c r="C12" s="78" t="s">
        <v>49</v>
      </c>
      <c r="D12" s="78" t="s">
        <v>51</v>
      </c>
      <c r="E12" s="56">
        <v>43831</v>
      </c>
      <c r="F12" s="56">
        <v>43831</v>
      </c>
      <c r="G12" s="78" t="s">
        <v>46</v>
      </c>
      <c r="H12" s="78" t="s">
        <v>46</v>
      </c>
      <c r="I12" s="78" t="s">
        <v>50</v>
      </c>
      <c r="J12" s="79" t="s">
        <v>121</v>
      </c>
      <c r="K12" s="78" t="s">
        <v>87</v>
      </c>
      <c r="L12" s="78" t="s">
        <v>86</v>
      </c>
      <c r="M12" s="78" t="s">
        <v>92</v>
      </c>
      <c r="N12" s="113" t="s">
        <v>150</v>
      </c>
      <c r="O12" s="78" t="s">
        <v>124</v>
      </c>
      <c r="P12" s="49" t="s">
        <v>113</v>
      </c>
      <c r="Q12" s="49" t="s">
        <v>113</v>
      </c>
      <c r="R12" s="49" t="s">
        <v>113</v>
      </c>
      <c r="S12" s="49" t="s">
        <v>113</v>
      </c>
      <c r="T12" s="49" t="s">
        <v>113</v>
      </c>
      <c r="U12" s="49" t="s">
        <v>113</v>
      </c>
      <c r="V12" s="49" t="s">
        <v>113</v>
      </c>
      <c r="W12" s="49" t="s">
        <v>113</v>
      </c>
      <c r="X12" s="49" t="s">
        <v>113</v>
      </c>
      <c r="Y12" s="49" t="s">
        <v>113</v>
      </c>
      <c r="Z12" s="49" t="s">
        <v>113</v>
      </c>
      <c r="AA12" s="49" t="s">
        <v>113</v>
      </c>
      <c r="AB12" s="49" t="s">
        <v>113</v>
      </c>
      <c r="AC12" s="49" t="s">
        <v>113</v>
      </c>
      <c r="AD12" s="49" t="s">
        <v>113</v>
      </c>
      <c r="AE12" s="49" t="s">
        <v>113</v>
      </c>
      <c r="AF12" s="49" t="s">
        <v>113</v>
      </c>
      <c r="AG12" s="49" t="s">
        <v>113</v>
      </c>
      <c r="AH12" s="49" t="s">
        <v>113</v>
      </c>
      <c r="AI12" s="43" t="s">
        <v>113</v>
      </c>
      <c r="AJ12" s="12" t="s">
        <v>114</v>
      </c>
      <c r="AK12" s="12" t="s">
        <v>126</v>
      </c>
    </row>
    <row r="13" spans="1:37" s="7" customFormat="1" ht="267.75">
      <c r="A13" s="11" t="s">
        <v>119</v>
      </c>
      <c r="B13" s="118" t="s">
        <v>96</v>
      </c>
      <c r="C13" s="118" t="s">
        <v>155</v>
      </c>
      <c r="D13" s="115" t="s">
        <v>120</v>
      </c>
      <c r="E13" s="117">
        <v>43831</v>
      </c>
      <c r="F13" s="117">
        <v>43831</v>
      </c>
      <c r="G13" s="86" t="s">
        <v>109</v>
      </c>
      <c r="H13" s="86" t="s">
        <v>109</v>
      </c>
      <c r="I13" s="118" t="s">
        <v>116</v>
      </c>
      <c r="J13" s="120" t="s">
        <v>117</v>
      </c>
      <c r="K13" s="120" t="s">
        <v>118</v>
      </c>
      <c r="L13" s="118" t="s">
        <v>86</v>
      </c>
      <c r="M13" s="118" t="s">
        <v>92</v>
      </c>
      <c r="N13" s="119" t="s">
        <v>150</v>
      </c>
      <c r="O13" s="116" t="s">
        <v>122</v>
      </c>
      <c r="P13" s="49" t="s">
        <v>113</v>
      </c>
      <c r="Q13" s="49" t="s">
        <v>113</v>
      </c>
      <c r="R13" s="122">
        <v>5307</v>
      </c>
      <c r="S13" s="122">
        <f t="shared" si="0"/>
        <v>4081.0830000000001</v>
      </c>
      <c r="T13" s="122">
        <f>S13</f>
        <v>4081.0830000000001</v>
      </c>
      <c r="U13" s="122">
        <f t="shared" ref="U13:V13" si="4">T13</f>
        <v>4081.0830000000001</v>
      </c>
      <c r="V13" s="122">
        <f t="shared" si="4"/>
        <v>4081.0830000000001</v>
      </c>
      <c r="W13" s="49" t="s">
        <v>113</v>
      </c>
      <c r="X13" s="49" t="s">
        <v>113</v>
      </c>
      <c r="Y13" s="123">
        <v>3238</v>
      </c>
      <c r="Z13" s="49" t="s">
        <v>113</v>
      </c>
      <c r="AA13" s="43" t="s">
        <v>113</v>
      </c>
      <c r="AB13" s="122">
        <v>5307</v>
      </c>
      <c r="AC13" s="125">
        <f>AB13*76.9%</f>
        <v>4081.0830000000001</v>
      </c>
      <c r="AD13" s="122">
        <f>AC13</f>
        <v>4081.0830000000001</v>
      </c>
      <c r="AE13" s="122">
        <f t="shared" ref="AE13:AF13" si="5">AD13</f>
        <v>4081.0830000000001</v>
      </c>
      <c r="AF13" s="122">
        <f t="shared" si="5"/>
        <v>4081.0830000000001</v>
      </c>
      <c r="AG13" s="49" t="s">
        <v>113</v>
      </c>
      <c r="AH13" s="49" t="s">
        <v>113</v>
      </c>
      <c r="AI13" s="126">
        <v>86591</v>
      </c>
      <c r="AJ13" s="35" t="s">
        <v>114</v>
      </c>
      <c r="AK13" s="16" t="s">
        <v>125</v>
      </c>
    </row>
    <row r="14" spans="1:37" s="7" customFormat="1" ht="95.25" customHeight="1">
      <c r="A14" s="6">
        <v>5</v>
      </c>
      <c r="B14" s="78" t="s">
        <v>52</v>
      </c>
      <c r="C14" s="78" t="s">
        <v>53</v>
      </c>
      <c r="D14" s="78" t="s">
        <v>54</v>
      </c>
      <c r="E14" s="56">
        <v>43831</v>
      </c>
      <c r="F14" s="56">
        <v>43831</v>
      </c>
      <c r="G14" s="79" t="s">
        <v>46</v>
      </c>
      <c r="H14" s="79" t="s">
        <v>46</v>
      </c>
      <c r="I14" s="78" t="s">
        <v>55</v>
      </c>
      <c r="J14" s="79" t="s">
        <v>121</v>
      </c>
      <c r="K14" s="78" t="s">
        <v>87</v>
      </c>
      <c r="L14" s="78" t="s">
        <v>86</v>
      </c>
      <c r="M14" s="78" t="s">
        <v>93</v>
      </c>
      <c r="N14" s="20" t="s">
        <v>151</v>
      </c>
      <c r="O14" s="121" t="s">
        <v>124</v>
      </c>
      <c r="P14" s="49" t="s">
        <v>113</v>
      </c>
      <c r="Q14" s="49" t="s">
        <v>113</v>
      </c>
      <c r="R14" s="127">
        <v>4</v>
      </c>
      <c r="S14" s="122">
        <f t="shared" si="0"/>
        <v>3.0760000000000001</v>
      </c>
      <c r="T14" s="122">
        <f>S14</f>
        <v>3.0760000000000001</v>
      </c>
      <c r="U14" s="122">
        <f t="shared" ref="U14:V14" si="6">T14</f>
        <v>3.0760000000000001</v>
      </c>
      <c r="V14" s="122">
        <f t="shared" si="6"/>
        <v>3.0760000000000001</v>
      </c>
      <c r="W14" s="49" t="s">
        <v>113</v>
      </c>
      <c r="X14" s="49" t="s">
        <v>113</v>
      </c>
      <c r="Y14" s="128">
        <v>16</v>
      </c>
      <c r="Z14" s="49" t="s">
        <v>113</v>
      </c>
      <c r="AA14" s="43" t="s">
        <v>113</v>
      </c>
      <c r="AB14" s="43">
        <v>0</v>
      </c>
      <c r="AC14" s="125">
        <v>0</v>
      </c>
      <c r="AD14" s="122">
        <v>0</v>
      </c>
      <c r="AE14" s="122">
        <f t="shared" si="2"/>
        <v>0</v>
      </c>
      <c r="AF14" s="122">
        <f t="shared" ref="AF14" si="7">AE14</f>
        <v>0</v>
      </c>
      <c r="AG14" s="49" t="s">
        <v>113</v>
      </c>
      <c r="AH14" s="49" t="s">
        <v>113</v>
      </c>
      <c r="AI14" s="126">
        <v>471</v>
      </c>
      <c r="AJ14" s="35" t="s">
        <v>114</v>
      </c>
      <c r="AK14" s="16" t="s">
        <v>126</v>
      </c>
    </row>
    <row r="15" spans="1:37" s="7" customFormat="1" ht="114.75">
      <c r="A15" s="6">
        <v>6</v>
      </c>
      <c r="B15" s="78" t="s">
        <v>56</v>
      </c>
      <c r="C15" s="78" t="s">
        <v>57</v>
      </c>
      <c r="D15" s="79" t="s">
        <v>60</v>
      </c>
      <c r="E15" s="56">
        <v>39814</v>
      </c>
      <c r="F15" s="56">
        <v>39814</v>
      </c>
      <c r="G15" s="79" t="s">
        <v>46</v>
      </c>
      <c r="H15" s="79" t="s">
        <v>46</v>
      </c>
      <c r="I15" s="79" t="s">
        <v>59</v>
      </c>
      <c r="J15" s="78" t="s">
        <v>111</v>
      </c>
      <c r="K15" s="79" t="s">
        <v>89</v>
      </c>
      <c r="L15" s="78" t="s">
        <v>88</v>
      </c>
      <c r="M15" s="78" t="s">
        <v>92</v>
      </c>
      <c r="N15" s="20" t="s">
        <v>149</v>
      </c>
      <c r="O15" s="78" t="s">
        <v>132</v>
      </c>
      <c r="P15" s="94">
        <v>30</v>
      </c>
      <c r="Q15" s="94">
        <v>30</v>
      </c>
      <c r="R15" s="94">
        <v>30</v>
      </c>
      <c r="S15" s="94">
        <f>R15*110%</f>
        <v>33</v>
      </c>
      <c r="T15" s="94">
        <f>S15*93%</f>
        <v>30.69</v>
      </c>
      <c r="U15" s="94">
        <f t="shared" ref="U15:V16" si="8">T15</f>
        <v>30.69</v>
      </c>
      <c r="V15" s="94">
        <f t="shared" si="8"/>
        <v>30.69</v>
      </c>
      <c r="W15" s="94">
        <v>2</v>
      </c>
      <c r="X15" s="94">
        <v>2</v>
      </c>
      <c r="Y15" s="94">
        <v>2</v>
      </c>
      <c r="Z15" s="94">
        <v>15</v>
      </c>
      <c r="AA15" s="94">
        <v>15</v>
      </c>
      <c r="AB15" s="94">
        <v>15</v>
      </c>
      <c r="AC15" s="94">
        <f>AB15*110%</f>
        <v>16.5</v>
      </c>
      <c r="AD15" s="94">
        <f>AC15*93%</f>
        <v>15.345000000000001</v>
      </c>
      <c r="AE15" s="94">
        <f>AD15</f>
        <v>15.345000000000001</v>
      </c>
      <c r="AF15" s="94">
        <f>AE15</f>
        <v>15.345000000000001</v>
      </c>
      <c r="AG15" s="94">
        <v>238</v>
      </c>
      <c r="AH15" s="94">
        <v>240</v>
      </c>
      <c r="AI15" s="94">
        <v>242</v>
      </c>
      <c r="AJ15" s="76" t="s">
        <v>114</v>
      </c>
      <c r="AK15" s="95" t="s">
        <v>133</v>
      </c>
    </row>
    <row r="16" spans="1:37" s="7" customFormat="1" ht="102">
      <c r="A16" s="6">
        <v>7</v>
      </c>
      <c r="B16" s="78" t="s">
        <v>61</v>
      </c>
      <c r="C16" s="79" t="s">
        <v>62</v>
      </c>
      <c r="D16" s="79" t="s">
        <v>63</v>
      </c>
      <c r="E16" s="56">
        <v>39814</v>
      </c>
      <c r="F16" s="56">
        <v>39814</v>
      </c>
      <c r="G16" s="79" t="s">
        <v>46</v>
      </c>
      <c r="H16" s="79" t="s">
        <v>46</v>
      </c>
      <c r="I16" s="79" t="s">
        <v>64</v>
      </c>
      <c r="J16" s="78" t="s">
        <v>111</v>
      </c>
      <c r="K16" s="78" t="s">
        <v>90</v>
      </c>
      <c r="L16" s="78" t="s">
        <v>88</v>
      </c>
      <c r="M16" s="78" t="s">
        <v>92</v>
      </c>
      <c r="N16" s="20" t="s">
        <v>152</v>
      </c>
      <c r="O16" s="78" t="s">
        <v>132</v>
      </c>
      <c r="P16" s="94">
        <f>Z16/1.2*0.3</f>
        <v>6560</v>
      </c>
      <c r="Q16" s="94">
        <f t="shared" ref="Q16" si="9">AA16/1.2*0.3</f>
        <v>6259.5</v>
      </c>
      <c r="R16" s="94">
        <f>AB16/1.2*0.3</f>
        <v>6576</v>
      </c>
      <c r="S16" s="94">
        <f>R16*110%</f>
        <v>7233.6</v>
      </c>
      <c r="T16" s="94">
        <f>S16*93%</f>
        <v>6727.2480000000005</v>
      </c>
      <c r="U16" s="94">
        <f t="shared" si="8"/>
        <v>6727.2480000000005</v>
      </c>
      <c r="V16" s="94">
        <f t="shared" si="8"/>
        <v>6727.2480000000005</v>
      </c>
      <c r="W16" s="94">
        <v>208</v>
      </c>
      <c r="X16" s="94">
        <v>219</v>
      </c>
      <c r="Y16" s="94">
        <v>231</v>
      </c>
      <c r="Z16" s="94">
        <v>26240</v>
      </c>
      <c r="AA16" s="94">
        <v>25038</v>
      </c>
      <c r="AB16" s="94">
        <v>26304</v>
      </c>
      <c r="AC16" s="94">
        <v>28934</v>
      </c>
      <c r="AD16" s="94">
        <v>26909</v>
      </c>
      <c r="AE16" s="94">
        <v>26909</v>
      </c>
      <c r="AF16" s="94">
        <v>26909</v>
      </c>
      <c r="AG16" s="94">
        <v>238</v>
      </c>
      <c r="AH16" s="94">
        <v>240</v>
      </c>
      <c r="AI16" s="94">
        <v>242</v>
      </c>
      <c r="AJ16" s="76" t="s">
        <v>114</v>
      </c>
      <c r="AK16" s="95" t="s">
        <v>133</v>
      </c>
    </row>
    <row r="17" spans="1:37" s="15" customFormat="1" ht="280.5">
      <c r="A17" s="13" t="s">
        <v>131</v>
      </c>
      <c r="B17" s="83" t="s">
        <v>128</v>
      </c>
      <c r="C17" s="84" t="s">
        <v>129</v>
      </c>
      <c r="D17" s="84" t="s">
        <v>63</v>
      </c>
      <c r="E17" s="60">
        <v>39814</v>
      </c>
      <c r="F17" s="60">
        <v>39814</v>
      </c>
      <c r="G17" s="83" t="s">
        <v>109</v>
      </c>
      <c r="H17" s="83" t="s">
        <v>109</v>
      </c>
      <c r="I17" s="84" t="s">
        <v>130</v>
      </c>
      <c r="J17" s="84" t="s">
        <v>111</v>
      </c>
      <c r="K17" s="87" t="s">
        <v>90</v>
      </c>
      <c r="L17" s="86" t="s">
        <v>88</v>
      </c>
      <c r="M17" s="86" t="s">
        <v>92</v>
      </c>
      <c r="N17" s="86" t="s">
        <v>153</v>
      </c>
      <c r="O17" s="87" t="s">
        <v>132</v>
      </c>
      <c r="P17" s="69">
        <f>SUBTOTAL(9,P15:P16)</f>
        <v>6590</v>
      </c>
      <c r="Q17" s="69">
        <f t="shared" ref="Q17:Y17" si="10">SUBTOTAL(9,Q15:Q16)</f>
        <v>6289.5</v>
      </c>
      <c r="R17" s="69">
        <f t="shared" si="10"/>
        <v>6606</v>
      </c>
      <c r="S17" s="70">
        <f t="shared" si="10"/>
        <v>7266.6</v>
      </c>
      <c r="T17" s="70">
        <f>SUBTOTAL(9,T15:T16)</f>
        <v>6757.9380000000001</v>
      </c>
      <c r="U17" s="70">
        <f t="shared" si="10"/>
        <v>6757.9380000000001</v>
      </c>
      <c r="V17" s="70">
        <f t="shared" si="10"/>
        <v>6757.9380000000001</v>
      </c>
      <c r="W17" s="70">
        <f t="shared" si="10"/>
        <v>210</v>
      </c>
      <c r="X17" s="70">
        <f t="shared" si="10"/>
        <v>221</v>
      </c>
      <c r="Y17" s="70">
        <f t="shared" si="10"/>
        <v>233</v>
      </c>
      <c r="Z17" s="71">
        <f t="shared" ref="Z17:AB17" si="11">SUBTOTAL(9,Z15:Z16)</f>
        <v>26255</v>
      </c>
      <c r="AA17" s="71">
        <f t="shared" si="11"/>
        <v>25053</v>
      </c>
      <c r="AB17" s="43">
        <f t="shared" si="11"/>
        <v>26319</v>
      </c>
      <c r="AC17" s="43">
        <f t="shared" ref="AC17" si="12">SUBTOTAL(9,AC15:AC16)</f>
        <v>28950.5</v>
      </c>
      <c r="AD17" s="43">
        <f t="shared" ref="AD17" si="13">SUBTOTAL(9,AD15:AD16)</f>
        <v>26924.345000000001</v>
      </c>
      <c r="AE17" s="43">
        <f t="shared" ref="AE17" si="14">SUBTOTAL(9,AE15:AE16)</f>
        <v>26924.345000000001</v>
      </c>
      <c r="AF17" s="43">
        <f t="shared" ref="AF17" si="15">SUBTOTAL(9,AF15:AF16)</f>
        <v>26924.345000000001</v>
      </c>
      <c r="AG17" s="43">
        <v>238</v>
      </c>
      <c r="AH17" s="43">
        <v>240</v>
      </c>
      <c r="AI17" s="43">
        <v>242</v>
      </c>
      <c r="AJ17" s="100" t="s">
        <v>114</v>
      </c>
      <c r="AK17" s="96" t="s">
        <v>133</v>
      </c>
    </row>
    <row r="18" spans="1:37" s="15" customFormat="1" ht="102">
      <c r="A18" s="8">
        <v>8</v>
      </c>
      <c r="B18" s="79" t="s">
        <v>82</v>
      </c>
      <c r="C18" s="79" t="s">
        <v>83</v>
      </c>
      <c r="D18" s="80" t="s">
        <v>84</v>
      </c>
      <c r="E18" s="61">
        <v>39814</v>
      </c>
      <c r="F18" s="61">
        <v>39814</v>
      </c>
      <c r="G18" s="79" t="s">
        <v>46</v>
      </c>
      <c r="H18" s="79" t="s">
        <v>46</v>
      </c>
      <c r="I18" s="79" t="s">
        <v>68</v>
      </c>
      <c r="J18" s="81" t="s">
        <v>121</v>
      </c>
      <c r="K18" s="79" t="s">
        <v>91</v>
      </c>
      <c r="L18" s="79" t="s">
        <v>88</v>
      </c>
      <c r="M18" s="79" t="s">
        <v>93</v>
      </c>
      <c r="N18" s="20" t="s">
        <v>151</v>
      </c>
      <c r="O18" s="82" t="s">
        <v>134</v>
      </c>
      <c r="P18" s="74">
        <v>3849</v>
      </c>
      <c r="Q18" s="74">
        <v>3850</v>
      </c>
      <c r="R18" s="74">
        <v>0</v>
      </c>
      <c r="S18" s="73">
        <v>3200</v>
      </c>
      <c r="T18" s="73">
        <v>3200</v>
      </c>
      <c r="U18" s="73">
        <v>3200</v>
      </c>
      <c r="V18" s="73">
        <v>3200</v>
      </c>
      <c r="W18" s="75">
        <v>8</v>
      </c>
      <c r="X18" s="75">
        <v>9</v>
      </c>
      <c r="Y18" s="75">
        <v>0</v>
      </c>
      <c r="Z18" s="73">
        <v>0</v>
      </c>
      <c r="AA18" s="73">
        <v>0</v>
      </c>
      <c r="AB18" s="73">
        <v>0</v>
      </c>
      <c r="AC18" s="73">
        <f t="shared" ref="AC18:AE29" si="16">AB18*110%</f>
        <v>0</v>
      </c>
      <c r="AD18" s="73">
        <f t="shared" ref="AD18:AD21" si="17">AC18*93%</f>
        <v>0</v>
      </c>
      <c r="AE18" s="73">
        <f t="shared" ref="AE18:AF21" si="18">AD18</f>
        <v>0</v>
      </c>
      <c r="AF18" s="73">
        <f t="shared" si="18"/>
        <v>0</v>
      </c>
      <c r="AG18" s="75">
        <v>238</v>
      </c>
      <c r="AH18" s="76">
        <v>240</v>
      </c>
      <c r="AI18" s="76">
        <v>242</v>
      </c>
      <c r="AJ18" s="101" t="s">
        <v>114</v>
      </c>
      <c r="AK18" s="97" t="s">
        <v>126</v>
      </c>
    </row>
    <row r="19" spans="1:37" s="15" customFormat="1" ht="89.25">
      <c r="A19" s="8">
        <v>9</v>
      </c>
      <c r="B19" s="79" t="s">
        <v>56</v>
      </c>
      <c r="C19" s="79" t="s">
        <v>57</v>
      </c>
      <c r="D19" s="79" t="s">
        <v>58</v>
      </c>
      <c r="E19" s="61">
        <v>39814</v>
      </c>
      <c r="F19" s="61">
        <v>39814</v>
      </c>
      <c r="G19" s="79" t="s">
        <v>46</v>
      </c>
      <c r="H19" s="79" t="s">
        <v>46</v>
      </c>
      <c r="I19" s="79" t="s">
        <v>59</v>
      </c>
      <c r="J19" s="81" t="s">
        <v>121</v>
      </c>
      <c r="K19" s="79" t="s">
        <v>87</v>
      </c>
      <c r="L19" s="79" t="s">
        <v>88</v>
      </c>
      <c r="M19" s="79" t="s">
        <v>92</v>
      </c>
      <c r="N19" s="20" t="s">
        <v>149</v>
      </c>
      <c r="O19" s="79" t="s">
        <v>124</v>
      </c>
      <c r="P19" s="77">
        <f>Z19/0.5%*1%</f>
        <v>278</v>
      </c>
      <c r="Q19" s="77">
        <f>AA19/0.5%*1%</f>
        <v>262</v>
      </c>
      <c r="R19" s="77">
        <f>AB19/0.5%*1%</f>
        <v>252</v>
      </c>
      <c r="S19" s="73">
        <f t="shared" ref="S19:S28" si="19">R19*110%</f>
        <v>277.20000000000005</v>
      </c>
      <c r="T19" s="73">
        <f t="shared" ref="T19:T21" si="20">S19*93%</f>
        <v>257.79600000000005</v>
      </c>
      <c r="U19" s="73">
        <f t="shared" ref="U19:V19" si="21">T19</f>
        <v>257.79600000000005</v>
      </c>
      <c r="V19" s="73">
        <f t="shared" si="21"/>
        <v>257.79600000000005</v>
      </c>
      <c r="W19" s="77">
        <v>209</v>
      </c>
      <c r="X19" s="77">
        <v>207</v>
      </c>
      <c r="Y19" s="77">
        <v>199</v>
      </c>
      <c r="Z19" s="77">
        <v>139</v>
      </c>
      <c r="AA19" s="77">
        <v>131</v>
      </c>
      <c r="AB19" s="77">
        <v>126</v>
      </c>
      <c r="AC19" s="73">
        <f t="shared" si="16"/>
        <v>138.60000000000002</v>
      </c>
      <c r="AD19" s="73">
        <f t="shared" si="17"/>
        <v>128.89800000000002</v>
      </c>
      <c r="AE19" s="73">
        <f t="shared" si="18"/>
        <v>128.89800000000002</v>
      </c>
      <c r="AF19" s="73">
        <f t="shared" si="18"/>
        <v>128.89800000000002</v>
      </c>
      <c r="AG19" s="77">
        <v>27560</v>
      </c>
      <c r="AH19" s="77">
        <v>26680</v>
      </c>
      <c r="AI19" s="76">
        <v>27761</v>
      </c>
      <c r="AJ19" s="102" t="s">
        <v>114</v>
      </c>
      <c r="AK19" s="97" t="s">
        <v>126</v>
      </c>
    </row>
    <row r="20" spans="1:37" s="15" customFormat="1" ht="102">
      <c r="A20" s="8">
        <v>10</v>
      </c>
      <c r="B20" s="79" t="s">
        <v>61</v>
      </c>
      <c r="C20" s="79" t="s">
        <v>62</v>
      </c>
      <c r="D20" s="79" t="s">
        <v>45</v>
      </c>
      <c r="E20" s="61">
        <v>39814</v>
      </c>
      <c r="F20" s="61">
        <v>39814</v>
      </c>
      <c r="G20" s="79" t="s">
        <v>46</v>
      </c>
      <c r="H20" s="79" t="s">
        <v>46</v>
      </c>
      <c r="I20" s="79" t="s">
        <v>64</v>
      </c>
      <c r="J20" s="79" t="s">
        <v>111</v>
      </c>
      <c r="K20" s="79" t="s">
        <v>85</v>
      </c>
      <c r="L20" s="79" t="s">
        <v>88</v>
      </c>
      <c r="M20" s="79" t="s">
        <v>92</v>
      </c>
      <c r="N20" s="20" t="s">
        <v>152</v>
      </c>
      <c r="O20" s="79" t="s">
        <v>132</v>
      </c>
      <c r="P20" s="77">
        <f>Z20/1.2%*0.3%</f>
        <v>21.25</v>
      </c>
      <c r="Q20" s="77">
        <f t="shared" ref="Q20:R21" si="22">AA20/1.2%*0.3%</f>
        <v>17</v>
      </c>
      <c r="R20" s="77">
        <f>AB20/1.2%*0.3%</f>
        <v>16.25</v>
      </c>
      <c r="S20" s="73">
        <f t="shared" si="19"/>
        <v>17.875</v>
      </c>
      <c r="T20" s="73">
        <f t="shared" si="20"/>
        <v>16.623750000000001</v>
      </c>
      <c r="U20" s="73">
        <f t="shared" ref="U20" si="23">T20</f>
        <v>16.623750000000001</v>
      </c>
      <c r="V20" s="73">
        <f t="shared" ref="V20:V21" si="24">U20</f>
        <v>16.623750000000001</v>
      </c>
      <c r="W20" s="77">
        <v>7</v>
      </c>
      <c r="X20" s="77">
        <v>6</v>
      </c>
      <c r="Y20" s="77">
        <v>5</v>
      </c>
      <c r="Z20" s="77">
        <v>85</v>
      </c>
      <c r="AA20" s="77">
        <v>68</v>
      </c>
      <c r="AB20" s="77">
        <v>65</v>
      </c>
      <c r="AC20" s="73">
        <f t="shared" si="16"/>
        <v>71.5</v>
      </c>
      <c r="AD20" s="73">
        <f t="shared" si="17"/>
        <v>66.495000000000005</v>
      </c>
      <c r="AE20" s="73">
        <f t="shared" si="18"/>
        <v>66.495000000000005</v>
      </c>
      <c r="AF20" s="73">
        <f t="shared" si="18"/>
        <v>66.495000000000005</v>
      </c>
      <c r="AG20" s="77">
        <v>27560</v>
      </c>
      <c r="AH20" s="77">
        <v>26680</v>
      </c>
      <c r="AI20" s="103">
        <v>27761</v>
      </c>
      <c r="AJ20" s="104" t="s">
        <v>114</v>
      </c>
      <c r="AK20" s="97" t="s">
        <v>115</v>
      </c>
    </row>
    <row r="21" spans="1:37" s="15" customFormat="1" ht="140.25">
      <c r="A21" s="8">
        <v>11</v>
      </c>
      <c r="B21" s="79" t="s">
        <v>61</v>
      </c>
      <c r="C21" s="79" t="s">
        <v>62</v>
      </c>
      <c r="D21" s="79" t="s">
        <v>135</v>
      </c>
      <c r="E21" s="61">
        <v>39814</v>
      </c>
      <c r="F21" s="61">
        <v>39814</v>
      </c>
      <c r="G21" s="79" t="s">
        <v>46</v>
      </c>
      <c r="H21" s="79" t="s">
        <v>46</v>
      </c>
      <c r="I21" s="79" t="s">
        <v>64</v>
      </c>
      <c r="J21" s="81" t="s">
        <v>121</v>
      </c>
      <c r="K21" s="79" t="s">
        <v>87</v>
      </c>
      <c r="L21" s="79" t="s">
        <v>88</v>
      </c>
      <c r="M21" s="79" t="s">
        <v>92</v>
      </c>
      <c r="N21" s="20" t="s">
        <v>152</v>
      </c>
      <c r="O21" s="79" t="s">
        <v>124</v>
      </c>
      <c r="P21" s="77">
        <f>Z21/1.2%*0.3%</f>
        <v>1401.5</v>
      </c>
      <c r="Q21" s="77">
        <f t="shared" si="22"/>
        <v>1122.5</v>
      </c>
      <c r="R21" s="77">
        <f t="shared" si="22"/>
        <v>1063.75</v>
      </c>
      <c r="S21" s="73">
        <f t="shared" si="19"/>
        <v>1170.125</v>
      </c>
      <c r="T21" s="73">
        <f t="shared" si="20"/>
        <v>1088.2162499999999</v>
      </c>
      <c r="U21" s="73">
        <f t="shared" ref="U21" si="25">T21</f>
        <v>1088.2162499999999</v>
      </c>
      <c r="V21" s="73">
        <f t="shared" si="24"/>
        <v>1088.2162499999999</v>
      </c>
      <c r="W21" s="77">
        <v>235</v>
      </c>
      <c r="X21" s="77">
        <v>240</v>
      </c>
      <c r="Y21" s="77">
        <v>244</v>
      </c>
      <c r="Z21" s="77">
        <v>5606</v>
      </c>
      <c r="AA21" s="77">
        <v>4490</v>
      </c>
      <c r="AB21" s="77">
        <v>4255</v>
      </c>
      <c r="AC21" s="73">
        <f t="shared" si="16"/>
        <v>4680.5</v>
      </c>
      <c r="AD21" s="73">
        <f t="shared" si="17"/>
        <v>4352.8649999999998</v>
      </c>
      <c r="AE21" s="73">
        <f t="shared" si="18"/>
        <v>4352.8649999999998</v>
      </c>
      <c r="AF21" s="73">
        <f t="shared" si="18"/>
        <v>4352.8649999999998</v>
      </c>
      <c r="AG21" s="77">
        <v>27560</v>
      </c>
      <c r="AH21" s="77">
        <v>26680</v>
      </c>
      <c r="AI21" s="77">
        <v>27761</v>
      </c>
      <c r="AJ21" s="105" t="s">
        <v>114</v>
      </c>
      <c r="AK21" s="97" t="s">
        <v>126</v>
      </c>
    </row>
    <row r="22" spans="1:37" s="15" customFormat="1" ht="280.5">
      <c r="A22" s="13" t="s">
        <v>136</v>
      </c>
      <c r="B22" s="83" t="s">
        <v>142</v>
      </c>
      <c r="C22" s="84" t="s">
        <v>129</v>
      </c>
      <c r="D22" s="85" t="s">
        <v>137</v>
      </c>
      <c r="E22" s="60">
        <v>39814</v>
      </c>
      <c r="F22" s="60">
        <v>39814</v>
      </c>
      <c r="G22" s="83" t="s">
        <v>109</v>
      </c>
      <c r="H22" s="83" t="s">
        <v>109</v>
      </c>
      <c r="I22" s="83" t="s">
        <v>138</v>
      </c>
      <c r="J22" s="84" t="s">
        <v>139</v>
      </c>
      <c r="K22" s="86" t="s">
        <v>140</v>
      </c>
      <c r="L22" s="86" t="s">
        <v>88</v>
      </c>
      <c r="M22" s="86" t="s">
        <v>92</v>
      </c>
      <c r="N22" s="86" t="s">
        <v>154</v>
      </c>
      <c r="O22" s="87" t="s">
        <v>141</v>
      </c>
      <c r="P22" s="69">
        <f>SUBTOTAL(9,P19:P21)</f>
        <v>1700.75</v>
      </c>
      <c r="Q22" s="69">
        <f t="shared" ref="Q22:V22" si="26">SUBTOTAL(9,Q19:Q21)</f>
        <v>1401.5</v>
      </c>
      <c r="R22" s="69">
        <f t="shared" si="26"/>
        <v>1332</v>
      </c>
      <c r="S22" s="69">
        <f t="shared" si="26"/>
        <v>1465.2</v>
      </c>
      <c r="T22" s="69">
        <f t="shared" si="26"/>
        <v>1362.636</v>
      </c>
      <c r="U22" s="69">
        <f t="shared" si="26"/>
        <v>1362.636</v>
      </c>
      <c r="V22" s="69">
        <f t="shared" si="26"/>
        <v>1362.636</v>
      </c>
      <c r="W22" s="71">
        <f>SUBTOTAL(9,W19:W21)</f>
        <v>451</v>
      </c>
      <c r="X22" s="71">
        <f t="shared" ref="X22:AF22" si="27">SUBTOTAL(9,X19:X21)</f>
        <v>453</v>
      </c>
      <c r="Y22" s="71">
        <f t="shared" si="27"/>
        <v>448</v>
      </c>
      <c r="Z22" s="71">
        <f t="shared" si="27"/>
        <v>5830</v>
      </c>
      <c r="AA22" s="71">
        <f t="shared" si="27"/>
        <v>4689</v>
      </c>
      <c r="AB22" s="72">
        <f t="shared" si="27"/>
        <v>4446</v>
      </c>
      <c r="AC22" s="72">
        <f t="shared" si="27"/>
        <v>4890.6000000000004</v>
      </c>
      <c r="AD22" s="72">
        <f t="shared" si="27"/>
        <v>4548.2579999999998</v>
      </c>
      <c r="AE22" s="72">
        <f t="shared" si="27"/>
        <v>4548.2579999999998</v>
      </c>
      <c r="AF22" s="72">
        <f t="shared" si="27"/>
        <v>4548.2579999999998</v>
      </c>
      <c r="AG22" s="71">
        <v>27560</v>
      </c>
      <c r="AH22" s="71">
        <v>26680</v>
      </c>
      <c r="AI22" s="71">
        <v>27761</v>
      </c>
      <c r="AJ22" s="100" t="s">
        <v>114</v>
      </c>
      <c r="AK22" s="98" t="s">
        <v>143</v>
      </c>
    </row>
    <row r="23" spans="1:37" s="15" customFormat="1" ht="114.75">
      <c r="A23" s="8">
        <v>12</v>
      </c>
      <c r="B23" s="79" t="s">
        <v>65</v>
      </c>
      <c r="C23" s="79" t="s">
        <v>66</v>
      </c>
      <c r="D23" s="79" t="s">
        <v>67</v>
      </c>
      <c r="E23" s="61">
        <v>39814</v>
      </c>
      <c r="F23" s="61">
        <v>43831</v>
      </c>
      <c r="G23" s="79" t="s">
        <v>46</v>
      </c>
      <c r="H23" s="79" t="s">
        <v>46</v>
      </c>
      <c r="I23" s="79" t="s">
        <v>68</v>
      </c>
      <c r="J23" s="79" t="s">
        <v>121</v>
      </c>
      <c r="K23" s="79" t="s">
        <v>87</v>
      </c>
      <c r="L23" s="79" t="s">
        <v>88</v>
      </c>
      <c r="M23" s="79" t="s">
        <v>93</v>
      </c>
      <c r="N23" s="20" t="s">
        <v>151</v>
      </c>
      <c r="O23" s="79" t="s">
        <v>124</v>
      </c>
      <c r="P23" s="94">
        <v>54</v>
      </c>
      <c r="Q23" s="106">
        <v>48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94">
        <v>293</v>
      </c>
      <c r="X23" s="94">
        <v>291</v>
      </c>
      <c r="Y23" s="107">
        <v>0</v>
      </c>
      <c r="Z23" s="94">
        <v>0</v>
      </c>
      <c r="AA23" s="108">
        <v>0</v>
      </c>
      <c r="AB23" s="108">
        <v>0</v>
      </c>
      <c r="AC23" s="108">
        <v>0</v>
      </c>
      <c r="AD23" s="108">
        <v>0</v>
      </c>
      <c r="AE23" s="108">
        <v>0</v>
      </c>
      <c r="AF23" s="108">
        <v>0</v>
      </c>
      <c r="AG23" s="108">
        <v>27560</v>
      </c>
      <c r="AH23" s="108">
        <v>26680</v>
      </c>
      <c r="AI23" s="108">
        <v>27761</v>
      </c>
      <c r="AJ23" s="101" t="s">
        <v>114</v>
      </c>
      <c r="AK23" s="97" t="s">
        <v>126</v>
      </c>
    </row>
    <row r="24" spans="1:37" s="15" customFormat="1" ht="153">
      <c r="A24" s="8">
        <v>13</v>
      </c>
      <c r="B24" s="79" t="s">
        <v>69</v>
      </c>
      <c r="C24" s="88" t="s">
        <v>70</v>
      </c>
      <c r="D24" s="89" t="s">
        <v>71</v>
      </c>
      <c r="E24" s="61">
        <v>39814</v>
      </c>
      <c r="F24" s="61">
        <v>39814</v>
      </c>
      <c r="G24" s="79" t="s">
        <v>46</v>
      </c>
      <c r="H24" s="79" t="s">
        <v>46</v>
      </c>
      <c r="I24" s="79" t="s">
        <v>68</v>
      </c>
      <c r="J24" s="79" t="s">
        <v>121</v>
      </c>
      <c r="K24" s="79" t="s">
        <v>87</v>
      </c>
      <c r="L24" s="79" t="s">
        <v>88</v>
      </c>
      <c r="M24" s="79" t="s">
        <v>93</v>
      </c>
      <c r="N24" s="20" t="s">
        <v>151</v>
      </c>
      <c r="O24" s="79" t="s">
        <v>124</v>
      </c>
      <c r="P24" s="106">
        <v>448</v>
      </c>
      <c r="Q24" s="73">
        <v>471</v>
      </c>
      <c r="R24" s="73">
        <v>445</v>
      </c>
      <c r="S24" s="73">
        <f t="shared" si="19"/>
        <v>489.50000000000006</v>
      </c>
      <c r="T24" s="73">
        <f t="shared" ref="T24:T28" si="28">S24*93%</f>
        <v>455.23500000000007</v>
      </c>
      <c r="U24" s="73">
        <f t="shared" ref="U24:V28" si="29">T24</f>
        <v>455.23500000000007</v>
      </c>
      <c r="V24" s="73">
        <f t="shared" si="29"/>
        <v>455.23500000000007</v>
      </c>
      <c r="W24" s="94">
        <v>1803</v>
      </c>
      <c r="X24" s="94">
        <v>1813</v>
      </c>
      <c r="Y24" s="109">
        <v>1411</v>
      </c>
      <c r="Z24" s="94">
        <v>0</v>
      </c>
      <c r="AA24" s="108">
        <v>0</v>
      </c>
      <c r="AB24" s="108">
        <v>0</v>
      </c>
      <c r="AC24" s="108">
        <v>0</v>
      </c>
      <c r="AD24" s="108">
        <v>0</v>
      </c>
      <c r="AE24" s="108">
        <v>0</v>
      </c>
      <c r="AF24" s="108">
        <v>0</v>
      </c>
      <c r="AG24" s="108">
        <v>27560</v>
      </c>
      <c r="AH24" s="108">
        <v>26680</v>
      </c>
      <c r="AI24" s="108">
        <v>27761</v>
      </c>
      <c r="AJ24" s="101" t="s">
        <v>114</v>
      </c>
      <c r="AK24" s="97" t="s">
        <v>126</v>
      </c>
    </row>
    <row r="25" spans="1:37" s="15" customFormat="1" ht="89.25">
      <c r="A25" s="8">
        <v>14</v>
      </c>
      <c r="B25" s="79" t="s">
        <v>72</v>
      </c>
      <c r="C25" s="90" t="s">
        <v>73</v>
      </c>
      <c r="D25" s="80" t="s">
        <v>74</v>
      </c>
      <c r="E25" s="61">
        <v>39814</v>
      </c>
      <c r="F25" s="61">
        <v>39814</v>
      </c>
      <c r="G25" s="79" t="s">
        <v>46</v>
      </c>
      <c r="H25" s="79" t="s">
        <v>46</v>
      </c>
      <c r="I25" s="79" t="s">
        <v>68</v>
      </c>
      <c r="J25" s="79" t="s">
        <v>121</v>
      </c>
      <c r="K25" s="79" t="s">
        <v>87</v>
      </c>
      <c r="L25" s="79" t="s">
        <v>88</v>
      </c>
      <c r="M25" s="79" t="s">
        <v>93</v>
      </c>
      <c r="N25" s="20" t="s">
        <v>151</v>
      </c>
      <c r="O25" s="79" t="s">
        <v>124</v>
      </c>
      <c r="P25" s="77">
        <v>2</v>
      </c>
      <c r="Q25" s="73">
        <v>2</v>
      </c>
      <c r="R25" s="73">
        <v>2</v>
      </c>
      <c r="S25" s="73">
        <f t="shared" si="19"/>
        <v>2.2000000000000002</v>
      </c>
      <c r="T25" s="73">
        <f t="shared" si="28"/>
        <v>2.0460000000000003</v>
      </c>
      <c r="U25" s="73">
        <f t="shared" si="29"/>
        <v>2.0460000000000003</v>
      </c>
      <c r="V25" s="73">
        <f t="shared" si="29"/>
        <v>2.0460000000000003</v>
      </c>
      <c r="W25" s="77">
        <v>8</v>
      </c>
      <c r="X25" s="77">
        <v>8</v>
      </c>
      <c r="Y25" s="107">
        <v>8</v>
      </c>
      <c r="Z25" s="94">
        <v>0</v>
      </c>
      <c r="AA25" s="94">
        <v>0</v>
      </c>
      <c r="AB25" s="94">
        <v>0</v>
      </c>
      <c r="AC25" s="94">
        <v>0</v>
      </c>
      <c r="AD25" s="94">
        <v>0</v>
      </c>
      <c r="AE25" s="94">
        <v>0</v>
      </c>
      <c r="AF25" s="94">
        <v>0</v>
      </c>
      <c r="AG25" s="108">
        <v>27560</v>
      </c>
      <c r="AH25" s="108">
        <v>26680</v>
      </c>
      <c r="AI25" s="108">
        <v>27761</v>
      </c>
      <c r="AJ25" s="101" t="s">
        <v>114</v>
      </c>
      <c r="AK25" s="97" t="s">
        <v>126</v>
      </c>
    </row>
    <row r="26" spans="1:37" s="15" customFormat="1" ht="114.75">
      <c r="A26" s="8">
        <v>15</v>
      </c>
      <c r="B26" s="79" t="s">
        <v>75</v>
      </c>
      <c r="C26" s="79" t="s">
        <v>66</v>
      </c>
      <c r="D26" s="80" t="s">
        <v>76</v>
      </c>
      <c r="E26" s="61">
        <v>39814</v>
      </c>
      <c r="F26" s="61">
        <v>39814</v>
      </c>
      <c r="G26" s="79" t="s">
        <v>46</v>
      </c>
      <c r="H26" s="79" t="s">
        <v>46</v>
      </c>
      <c r="I26" s="79" t="s">
        <v>68</v>
      </c>
      <c r="J26" s="79" t="s">
        <v>121</v>
      </c>
      <c r="K26" s="79" t="s">
        <v>87</v>
      </c>
      <c r="L26" s="79" t="s">
        <v>88</v>
      </c>
      <c r="M26" s="79" t="s">
        <v>93</v>
      </c>
      <c r="N26" s="20" t="s">
        <v>151</v>
      </c>
      <c r="O26" s="79" t="s">
        <v>124</v>
      </c>
      <c r="P26" s="77">
        <v>85</v>
      </c>
      <c r="Q26" s="73">
        <v>88</v>
      </c>
      <c r="R26" s="73">
        <v>86</v>
      </c>
      <c r="S26" s="73">
        <f t="shared" si="19"/>
        <v>94.600000000000009</v>
      </c>
      <c r="T26" s="73">
        <f t="shared" si="28"/>
        <v>87.978000000000009</v>
      </c>
      <c r="U26" s="73">
        <f t="shared" si="29"/>
        <v>87.978000000000009</v>
      </c>
      <c r="V26" s="73">
        <f t="shared" si="29"/>
        <v>87.978000000000009</v>
      </c>
      <c r="W26" s="77">
        <v>369</v>
      </c>
      <c r="X26" s="77">
        <v>371</v>
      </c>
      <c r="Y26" s="107">
        <v>292</v>
      </c>
      <c r="Z26" s="94">
        <v>0</v>
      </c>
      <c r="AA26" s="94">
        <v>0</v>
      </c>
      <c r="AB26" s="94">
        <v>0</v>
      </c>
      <c r="AC26" s="94">
        <v>0</v>
      </c>
      <c r="AD26" s="94">
        <v>0</v>
      </c>
      <c r="AE26" s="94">
        <v>0</v>
      </c>
      <c r="AF26" s="94">
        <v>0</v>
      </c>
      <c r="AG26" s="108">
        <v>27560</v>
      </c>
      <c r="AH26" s="108">
        <v>26680</v>
      </c>
      <c r="AI26" s="108">
        <v>27761</v>
      </c>
      <c r="AJ26" s="101" t="s">
        <v>114</v>
      </c>
      <c r="AK26" s="97" t="s">
        <v>126</v>
      </c>
    </row>
    <row r="27" spans="1:37" s="15" customFormat="1" ht="89.25">
      <c r="A27" s="8">
        <v>16</v>
      </c>
      <c r="B27" s="79" t="s">
        <v>77</v>
      </c>
      <c r="C27" s="79" t="s">
        <v>73</v>
      </c>
      <c r="D27" s="80" t="s">
        <v>78</v>
      </c>
      <c r="E27" s="61">
        <v>39814</v>
      </c>
      <c r="F27" s="61">
        <v>43831</v>
      </c>
      <c r="G27" s="79" t="s">
        <v>46</v>
      </c>
      <c r="H27" s="79" t="s">
        <v>46</v>
      </c>
      <c r="I27" s="79" t="s">
        <v>68</v>
      </c>
      <c r="J27" s="79" t="s">
        <v>121</v>
      </c>
      <c r="K27" s="79" t="s">
        <v>87</v>
      </c>
      <c r="L27" s="79" t="s">
        <v>88</v>
      </c>
      <c r="M27" s="79" t="s">
        <v>93</v>
      </c>
      <c r="N27" s="20" t="s">
        <v>151</v>
      </c>
      <c r="O27" s="79" t="s">
        <v>124</v>
      </c>
      <c r="P27" s="77">
        <v>15</v>
      </c>
      <c r="Q27" s="73">
        <v>15</v>
      </c>
      <c r="R27" s="73">
        <v>14</v>
      </c>
      <c r="S27" s="73">
        <f>R27*110%</f>
        <v>15.400000000000002</v>
      </c>
      <c r="T27" s="73">
        <f t="shared" si="28"/>
        <v>14.322000000000003</v>
      </c>
      <c r="U27" s="73">
        <f t="shared" si="29"/>
        <v>14.322000000000003</v>
      </c>
      <c r="V27" s="73">
        <f t="shared" si="29"/>
        <v>14.322000000000003</v>
      </c>
      <c r="W27" s="77">
        <v>54</v>
      </c>
      <c r="X27" s="77">
        <v>54</v>
      </c>
      <c r="Y27" s="107">
        <v>48</v>
      </c>
      <c r="Z27" s="94">
        <v>0</v>
      </c>
      <c r="AA27" s="94">
        <v>0</v>
      </c>
      <c r="AB27" s="94">
        <v>0</v>
      </c>
      <c r="AC27" s="94">
        <v>0</v>
      </c>
      <c r="AD27" s="94">
        <v>0</v>
      </c>
      <c r="AE27" s="94">
        <v>0</v>
      </c>
      <c r="AF27" s="94">
        <v>0</v>
      </c>
      <c r="AG27" s="108">
        <v>27560</v>
      </c>
      <c r="AH27" s="108">
        <v>26680</v>
      </c>
      <c r="AI27" s="108">
        <v>27761</v>
      </c>
      <c r="AJ27" s="101" t="s">
        <v>114</v>
      </c>
      <c r="AK27" s="97" t="s">
        <v>126</v>
      </c>
    </row>
    <row r="28" spans="1:37" s="15" customFormat="1" ht="89.25">
      <c r="A28" s="19">
        <v>17</v>
      </c>
      <c r="B28" s="91" t="s">
        <v>79</v>
      </c>
      <c r="C28" s="91" t="s">
        <v>80</v>
      </c>
      <c r="D28" s="92" t="s">
        <v>81</v>
      </c>
      <c r="E28" s="64">
        <v>39814</v>
      </c>
      <c r="F28" s="64">
        <v>39814</v>
      </c>
      <c r="G28" s="91" t="s">
        <v>46</v>
      </c>
      <c r="H28" s="91" t="s">
        <v>46</v>
      </c>
      <c r="I28" s="91" t="s">
        <v>68</v>
      </c>
      <c r="J28" s="91" t="s">
        <v>121</v>
      </c>
      <c r="K28" s="91" t="s">
        <v>87</v>
      </c>
      <c r="L28" s="91" t="s">
        <v>88</v>
      </c>
      <c r="M28" s="91" t="s">
        <v>93</v>
      </c>
      <c r="N28" s="22" t="s">
        <v>151</v>
      </c>
      <c r="O28" s="91" t="s">
        <v>124</v>
      </c>
      <c r="P28" s="77">
        <v>432</v>
      </c>
      <c r="Q28" s="110">
        <v>462</v>
      </c>
      <c r="R28" s="110">
        <v>479</v>
      </c>
      <c r="S28" s="110">
        <f t="shared" si="19"/>
        <v>526.90000000000009</v>
      </c>
      <c r="T28" s="110">
        <f t="shared" si="28"/>
        <v>490.01700000000011</v>
      </c>
      <c r="U28" s="110">
        <f t="shared" si="29"/>
        <v>490.01700000000011</v>
      </c>
      <c r="V28" s="110">
        <f t="shared" si="29"/>
        <v>490.01700000000011</v>
      </c>
      <c r="W28" s="77">
        <v>1913</v>
      </c>
      <c r="X28" s="77">
        <v>1919</v>
      </c>
      <c r="Y28" s="111">
        <v>1493</v>
      </c>
      <c r="Z28" s="94">
        <v>0</v>
      </c>
      <c r="AA28" s="94">
        <v>0</v>
      </c>
      <c r="AB28" s="94">
        <v>0</v>
      </c>
      <c r="AC28" s="94">
        <v>0</v>
      </c>
      <c r="AD28" s="94">
        <v>0</v>
      </c>
      <c r="AE28" s="94">
        <v>0</v>
      </c>
      <c r="AF28" s="94">
        <v>0</v>
      </c>
      <c r="AG28" s="108">
        <v>27560</v>
      </c>
      <c r="AH28" s="108">
        <v>26680</v>
      </c>
      <c r="AI28" s="108">
        <v>27761</v>
      </c>
      <c r="AJ28" s="102" t="s">
        <v>114</v>
      </c>
      <c r="AK28" s="99" t="s">
        <v>126</v>
      </c>
    </row>
    <row r="29" spans="1:37" s="63" customFormat="1" ht="409.5">
      <c r="A29" s="62" t="s">
        <v>144</v>
      </c>
      <c r="B29" s="83" t="s">
        <v>145</v>
      </c>
      <c r="C29" s="84" t="s">
        <v>146</v>
      </c>
      <c r="D29" s="84" t="s">
        <v>148</v>
      </c>
      <c r="E29" s="60">
        <v>39814</v>
      </c>
      <c r="F29" s="60">
        <v>39814</v>
      </c>
      <c r="G29" s="83" t="s">
        <v>109</v>
      </c>
      <c r="H29" s="83" t="s">
        <v>109</v>
      </c>
      <c r="I29" s="83" t="s">
        <v>147</v>
      </c>
      <c r="J29" s="93" t="s">
        <v>121</v>
      </c>
      <c r="K29" s="86" t="s">
        <v>87</v>
      </c>
      <c r="L29" s="86" t="s">
        <v>88</v>
      </c>
      <c r="M29" s="86" t="s">
        <v>93</v>
      </c>
      <c r="N29" s="21" t="s">
        <v>151</v>
      </c>
      <c r="O29" s="21" t="s">
        <v>124</v>
      </c>
      <c r="P29" s="49">
        <f>SUBTOTAL(9,P23:P28)</f>
        <v>1036</v>
      </c>
      <c r="Q29" s="49">
        <f t="shared" ref="Q29:V29" si="30">SUBTOTAL(9,Q23:Q28)</f>
        <v>1086</v>
      </c>
      <c r="R29" s="49">
        <f t="shared" si="30"/>
        <v>1026</v>
      </c>
      <c r="S29" s="49">
        <f t="shared" si="30"/>
        <v>1128.6000000000001</v>
      </c>
      <c r="T29" s="49">
        <f t="shared" si="30"/>
        <v>1049.5980000000002</v>
      </c>
      <c r="U29" s="49">
        <f t="shared" si="30"/>
        <v>1049.5980000000002</v>
      </c>
      <c r="V29" s="49">
        <f t="shared" si="30"/>
        <v>1049.5980000000002</v>
      </c>
      <c r="W29" s="43">
        <f>SUBTOTAL(9,W23:W28)</f>
        <v>4440</v>
      </c>
      <c r="X29" s="43">
        <f t="shared" ref="X29:Y29" si="31">SUBTOTAL(9,X23:X28)</f>
        <v>4456</v>
      </c>
      <c r="Y29" s="43">
        <f t="shared" si="31"/>
        <v>3252</v>
      </c>
      <c r="Z29" s="112">
        <v>0</v>
      </c>
      <c r="AA29" s="112">
        <v>0</v>
      </c>
      <c r="AB29" s="112">
        <v>0</v>
      </c>
      <c r="AC29" s="112">
        <v>0</v>
      </c>
      <c r="AD29" s="112">
        <v>0</v>
      </c>
      <c r="AE29" s="112">
        <f t="shared" si="16"/>
        <v>0</v>
      </c>
      <c r="AF29" s="112">
        <f t="shared" ref="AF29" si="32">AE29*93%</f>
        <v>0</v>
      </c>
      <c r="AG29" s="43">
        <v>27560</v>
      </c>
      <c r="AH29" s="43">
        <v>26680</v>
      </c>
      <c r="AI29" s="43">
        <v>27761</v>
      </c>
      <c r="AJ29" s="100" t="s">
        <v>114</v>
      </c>
      <c r="AK29" s="98" t="s">
        <v>127</v>
      </c>
    </row>
    <row r="30" spans="1:37" ht="21.75" customHeight="1">
      <c r="B30" s="130" t="s">
        <v>102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</row>
    <row r="31" spans="1:37" ht="18.75">
      <c r="B31" s="9" t="s">
        <v>97</v>
      </c>
      <c r="C31" s="10"/>
      <c r="D31" s="10"/>
      <c r="E31" s="10"/>
    </row>
    <row r="32" spans="1:37" ht="18.75">
      <c r="B32" s="9" t="s">
        <v>98</v>
      </c>
      <c r="C32" s="10"/>
      <c r="D32" s="10"/>
      <c r="E32" s="10"/>
    </row>
    <row r="33" spans="2:39" ht="18.75">
      <c r="B33" s="130" t="s">
        <v>99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</row>
    <row r="34" spans="2:39" ht="18.75">
      <c r="B34" s="130" t="s">
        <v>100</v>
      </c>
      <c r="C34" s="130"/>
      <c r="D34" s="130"/>
      <c r="E34" s="130"/>
    </row>
    <row r="35" spans="2:39" ht="18.75" customHeight="1">
      <c r="B35" s="130" t="s">
        <v>101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</row>
    <row r="36" spans="2:39" ht="18.75">
      <c r="B36" s="130" t="s">
        <v>105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</row>
    <row r="37" spans="2:39" ht="18.7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2:39" ht="18.75">
      <c r="B38" s="130" t="s">
        <v>104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2:39"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23"/>
      <c r="AM39" s="23"/>
    </row>
    <row r="40" spans="2:39"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23"/>
      <c r="AM40" s="23"/>
    </row>
    <row r="41" spans="2:39"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</row>
    <row r="42" spans="2:39"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</row>
    <row r="43" spans="2:39"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23"/>
      <c r="AM43" s="23"/>
    </row>
    <row r="44" spans="2:39"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23"/>
      <c r="AM44" s="23"/>
    </row>
    <row r="45" spans="2:39"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2:39"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</row>
    <row r="47" spans="2:39"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</row>
    <row r="48" spans="2:39"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23"/>
      <c r="AK48" s="23"/>
      <c r="AL48" s="23"/>
      <c r="AM48" s="23"/>
    </row>
    <row r="49" spans="12:39"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</row>
    <row r="50" spans="12:39">
      <c r="P50" s="23"/>
      <c r="Q50" s="23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23"/>
      <c r="AE50" s="23"/>
      <c r="AF50" s="23"/>
      <c r="AG50" s="23"/>
      <c r="AH50" s="23"/>
      <c r="AI50" s="23"/>
      <c r="AJ50" s="23"/>
      <c r="AK50" s="23"/>
      <c r="AL50" s="23"/>
      <c r="AM50" s="23"/>
    </row>
    <row r="51" spans="12:39"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</row>
    <row r="52" spans="12:39">
      <c r="P52" s="23"/>
      <c r="Q52" s="23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23"/>
      <c r="AE52" s="23"/>
      <c r="AF52" s="23"/>
      <c r="AG52" s="23"/>
      <c r="AH52" s="23"/>
      <c r="AI52" s="23"/>
      <c r="AJ52" s="23"/>
      <c r="AK52" s="23"/>
      <c r="AL52" s="23"/>
      <c r="AM52" s="23"/>
    </row>
    <row r="53" spans="12:39"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</row>
    <row r="54" spans="12:39"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</row>
    <row r="55" spans="12:39"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</row>
    <row r="56" spans="12:39"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</row>
    <row r="57" spans="12:39"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</row>
    <row r="58" spans="12:39"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</row>
    <row r="59" spans="12:39">
      <c r="P59" s="23"/>
      <c r="Q59" s="23"/>
      <c r="R59" s="66"/>
      <c r="S59" s="66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</row>
    <row r="60" spans="12:39"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</row>
    <row r="61" spans="12:39"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</row>
    <row r="62" spans="12:39"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</row>
    <row r="63" spans="12:39"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</row>
    <row r="64" spans="12:39" ht="15.75">
      <c r="L64" s="65"/>
      <c r="M64" s="65"/>
      <c r="N64" s="65"/>
      <c r="O64" s="65"/>
      <c r="P64" s="67"/>
      <c r="Q64" s="67"/>
      <c r="R64" s="68"/>
      <c r="S64" s="68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</row>
    <row r="65" spans="12:39" ht="15.75">
      <c r="L65" s="65"/>
      <c r="M65" s="65"/>
      <c r="N65" s="65"/>
      <c r="O65" s="65"/>
      <c r="P65" s="67"/>
      <c r="Q65" s="67"/>
      <c r="R65" s="68"/>
      <c r="S65" s="68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</row>
    <row r="66" spans="12:39" ht="15.75">
      <c r="L66" s="65"/>
      <c r="M66" s="65"/>
      <c r="N66" s="65"/>
      <c r="O66" s="65"/>
      <c r="P66" s="67"/>
      <c r="Q66" s="67"/>
      <c r="R66" s="67"/>
      <c r="S66" s="67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</row>
    <row r="67" spans="12:39" ht="15.75">
      <c r="L67" s="65"/>
      <c r="M67" s="65"/>
      <c r="N67" s="65"/>
      <c r="O67" s="65"/>
      <c r="P67" s="67"/>
      <c r="Q67" s="67"/>
      <c r="R67" s="68"/>
      <c r="S67" s="68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</row>
    <row r="68" spans="12:39" ht="15.75">
      <c r="L68" s="65"/>
      <c r="M68" s="65"/>
      <c r="N68" s="65"/>
      <c r="O68" s="65"/>
      <c r="P68" s="67"/>
      <c r="Q68" s="67"/>
      <c r="R68" s="68"/>
      <c r="S68" s="68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</row>
    <row r="69" spans="12:39"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</row>
    <row r="70" spans="12:39"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</row>
    <row r="71" spans="12:39"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</row>
    <row r="72" spans="12:39"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</row>
    <row r="73" spans="12:39"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</row>
  </sheetData>
  <autoFilter ref="A7:AK36">
    <filterColumn colId="11"/>
  </autoFilter>
  <mergeCells count="45">
    <mergeCell ref="AJ5:AJ6"/>
    <mergeCell ref="AK5:AK6"/>
    <mergeCell ref="W2:AB2"/>
    <mergeCell ref="AC2:AF2"/>
    <mergeCell ref="AG2:AI2"/>
    <mergeCell ref="AG4:AI4"/>
    <mergeCell ref="AG5:AH5"/>
    <mergeCell ref="Z5:AA5"/>
    <mergeCell ref="Z4:AF4"/>
    <mergeCell ref="AD5:AF5"/>
    <mergeCell ref="A2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W4:Y4"/>
    <mergeCell ref="W5:X5"/>
    <mergeCell ref="P5:Q5"/>
    <mergeCell ref="T5:V5"/>
    <mergeCell ref="N4:N6"/>
    <mergeCell ref="O4:O6"/>
    <mergeCell ref="B1:AK1"/>
    <mergeCell ref="B38:N38"/>
    <mergeCell ref="B36:N36"/>
    <mergeCell ref="B34:E34"/>
    <mergeCell ref="B30:N30"/>
    <mergeCell ref="B33:N33"/>
    <mergeCell ref="B35:N35"/>
    <mergeCell ref="P2:R2"/>
    <mergeCell ref="S2:V2"/>
    <mergeCell ref="I3:O3"/>
    <mergeCell ref="AJ4:AK4"/>
    <mergeCell ref="AJ2:AK2"/>
    <mergeCell ref="P3:AK3"/>
    <mergeCell ref="P4:V4"/>
    <mergeCell ref="B2:O2"/>
    <mergeCell ref="B3:H3"/>
  </mergeCells>
  <pageMargins left="0.7" right="0.7" top="0.75" bottom="0.75" header="0.3" footer="0.3"/>
  <pageSetup paperSize="9" orientation="portrait" r:id="rId1"/>
  <legacyDrawing r:id="rId2"/>
  <oleObjects>
    <oleObject progId="Equation.3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S6"/>
  <sheetViews>
    <sheetView workbookViewId="0">
      <selection sqref="A1:S6"/>
    </sheetView>
  </sheetViews>
  <sheetFormatPr defaultRowHeight="15"/>
  <cols>
    <col min="6" max="6" width="11" customWidth="1"/>
  </cols>
  <sheetData>
    <row r="1" spans="1:19" ht="15.75" thickBot="1">
      <c r="A1" s="131" t="s">
        <v>4</v>
      </c>
      <c r="B1" s="133"/>
      <c r="C1" s="131" t="s">
        <v>5</v>
      </c>
      <c r="D1" s="133"/>
      <c r="E1" s="131" t="s">
        <v>6</v>
      </c>
      <c r="F1" s="132"/>
      <c r="G1" s="132"/>
      <c r="H1" s="132"/>
      <c r="I1" s="132"/>
      <c r="J1" s="132"/>
      <c r="K1" s="132"/>
      <c r="L1" s="133"/>
      <c r="M1" s="131" t="s">
        <v>7</v>
      </c>
      <c r="N1" s="132"/>
      <c r="O1" s="133"/>
      <c r="P1" s="131" t="s">
        <v>8</v>
      </c>
      <c r="Q1" s="132"/>
      <c r="R1" s="132"/>
      <c r="S1" s="133"/>
    </row>
    <row r="2" spans="1:19" ht="15.75" thickBot="1">
      <c r="A2" s="131" t="s">
        <v>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3"/>
    </row>
    <row r="3" spans="1:19" ht="318.75">
      <c r="A3" s="155" t="s">
        <v>25</v>
      </c>
      <c r="B3" s="157"/>
      <c r="C3" s="157"/>
      <c r="D3" s="156"/>
      <c r="E3" s="4" t="s">
        <v>26</v>
      </c>
      <c r="F3" s="5" t="s">
        <v>10</v>
      </c>
      <c r="G3" s="155" t="s">
        <v>11</v>
      </c>
      <c r="H3" s="157"/>
      <c r="I3" s="157"/>
      <c r="J3" s="157"/>
      <c r="K3" s="157"/>
      <c r="L3" s="156"/>
      <c r="M3" s="155" t="s">
        <v>24</v>
      </c>
      <c r="N3" s="157"/>
      <c r="O3" s="156"/>
      <c r="P3" s="155" t="s">
        <v>12</v>
      </c>
      <c r="Q3" s="156"/>
      <c r="R3" s="155" t="s">
        <v>13</v>
      </c>
      <c r="S3" s="156"/>
    </row>
    <row r="4" spans="1:19" ht="77.25" thickBot="1">
      <c r="A4" s="3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19</v>
      </c>
      <c r="G4" s="2"/>
      <c r="H4" s="2"/>
      <c r="I4" s="2"/>
      <c r="J4" s="2"/>
      <c r="K4" s="2"/>
      <c r="L4" s="2" t="s">
        <v>14</v>
      </c>
      <c r="M4" s="2" t="s">
        <v>15</v>
      </c>
      <c r="N4" s="2" t="s">
        <v>20</v>
      </c>
      <c r="O4" s="2" t="s">
        <v>21</v>
      </c>
      <c r="P4" s="2" t="s">
        <v>14</v>
      </c>
      <c r="Q4" s="2" t="s">
        <v>15</v>
      </c>
      <c r="R4" s="2" t="s">
        <v>22</v>
      </c>
      <c r="S4" s="2" t="s">
        <v>23</v>
      </c>
    </row>
    <row r="5" spans="1:19" ht="15.75" thickBot="1">
      <c r="A5" s="3">
        <v>17</v>
      </c>
      <c r="B5" s="2">
        <v>18</v>
      </c>
      <c r="C5" s="2">
        <v>19</v>
      </c>
      <c r="D5" s="2">
        <v>20</v>
      </c>
      <c r="E5" s="2">
        <v>21</v>
      </c>
      <c r="F5" s="2">
        <v>22</v>
      </c>
      <c r="G5" s="2">
        <v>23</v>
      </c>
      <c r="H5" s="2">
        <v>24</v>
      </c>
      <c r="I5" s="2">
        <v>25</v>
      </c>
      <c r="J5" s="2">
        <v>26</v>
      </c>
      <c r="K5" s="2">
        <v>27</v>
      </c>
      <c r="L5" s="2">
        <v>28</v>
      </c>
      <c r="M5" s="2">
        <v>29</v>
      </c>
      <c r="N5" s="2">
        <v>30</v>
      </c>
      <c r="O5" s="2">
        <v>31</v>
      </c>
      <c r="P5" s="2">
        <v>32</v>
      </c>
      <c r="Q5" s="2">
        <v>33</v>
      </c>
      <c r="R5" s="2">
        <v>34</v>
      </c>
      <c r="S5" s="2">
        <v>35</v>
      </c>
    </row>
    <row r="6" spans="1:19" ht="15.75" thickBot="1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</sheetData>
  <mergeCells count="11">
    <mergeCell ref="R3:S3"/>
    <mergeCell ref="E1:L1"/>
    <mergeCell ref="M1:O1"/>
    <mergeCell ref="P1:S1"/>
    <mergeCell ref="A2:S2"/>
    <mergeCell ref="A3:D3"/>
    <mergeCell ref="M3:O3"/>
    <mergeCell ref="A1:B1"/>
    <mergeCell ref="C1:D1"/>
    <mergeCell ref="G3:L3"/>
    <mergeCell ref="P3:Q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H38"/>
  <sheetViews>
    <sheetView workbookViewId="0">
      <selection activeCell="C10" sqref="C10:C16"/>
    </sheetView>
  </sheetViews>
  <sheetFormatPr defaultRowHeight="15"/>
  <sheetData>
    <row r="1" spans="2:8" ht="15.75" thickBot="1"/>
    <row r="2" spans="2:8" ht="15.75" thickBot="1">
      <c r="B2" s="140" t="s">
        <v>0</v>
      </c>
      <c r="C2" s="141"/>
      <c r="D2" s="141"/>
      <c r="E2" s="141"/>
      <c r="F2" s="142"/>
      <c r="G2" s="48">
        <v>1</v>
      </c>
      <c r="H2" s="6">
        <v>6</v>
      </c>
    </row>
    <row r="3" spans="2:8" ht="370.5" thickBot="1">
      <c r="B3" s="134" t="s">
        <v>1</v>
      </c>
      <c r="C3" s="134" t="s">
        <v>2</v>
      </c>
      <c r="D3" s="140" t="s">
        <v>27</v>
      </c>
      <c r="E3" s="141"/>
      <c r="F3" s="142"/>
      <c r="G3" s="1">
        <v>2</v>
      </c>
      <c r="H3" s="6" t="s">
        <v>56</v>
      </c>
    </row>
    <row r="4" spans="2:8" ht="268.5" thickBot="1">
      <c r="B4" s="135"/>
      <c r="C4" s="135"/>
      <c r="D4" s="140" t="s">
        <v>31</v>
      </c>
      <c r="E4" s="141"/>
      <c r="F4" s="142"/>
      <c r="G4" s="1">
        <v>3</v>
      </c>
      <c r="H4" s="6" t="s">
        <v>57</v>
      </c>
    </row>
    <row r="5" spans="2:8" ht="153.75" thickBot="1">
      <c r="B5" s="135"/>
      <c r="C5" s="135"/>
      <c r="D5" s="140" t="s">
        <v>32</v>
      </c>
      <c r="E5" s="141"/>
      <c r="F5" s="142"/>
      <c r="G5" s="48">
        <v>4</v>
      </c>
      <c r="H5" s="8" t="s">
        <v>60</v>
      </c>
    </row>
    <row r="6" spans="2:8" ht="15.75" thickBot="1">
      <c r="B6" s="135"/>
      <c r="C6" s="135"/>
      <c r="D6" s="140" t="s">
        <v>33</v>
      </c>
      <c r="E6" s="141"/>
      <c r="F6" s="142"/>
      <c r="G6" s="1">
        <v>5</v>
      </c>
      <c r="H6" s="18">
        <v>39814</v>
      </c>
    </row>
    <row r="7" spans="2:8" ht="15.75" thickBot="1">
      <c r="B7" s="135"/>
      <c r="C7" s="135"/>
      <c r="D7" s="140" t="s">
        <v>34</v>
      </c>
      <c r="E7" s="141"/>
      <c r="F7" s="142"/>
      <c r="G7" s="1">
        <v>6</v>
      </c>
      <c r="H7" s="18">
        <v>39814</v>
      </c>
    </row>
    <row r="8" spans="2:8" ht="39" thickBot="1">
      <c r="B8" s="135"/>
      <c r="C8" s="135"/>
      <c r="D8" s="140" t="s">
        <v>35</v>
      </c>
      <c r="E8" s="141"/>
      <c r="F8" s="142"/>
      <c r="G8" s="48">
        <v>7</v>
      </c>
      <c r="H8" s="8" t="s">
        <v>46</v>
      </c>
    </row>
    <row r="9" spans="2:8" ht="39" thickBot="1">
      <c r="B9" s="135"/>
      <c r="C9" s="139"/>
      <c r="D9" s="140" t="s">
        <v>36</v>
      </c>
      <c r="E9" s="141"/>
      <c r="F9" s="142"/>
      <c r="G9" s="1">
        <v>8</v>
      </c>
      <c r="H9" s="8" t="s">
        <v>46</v>
      </c>
    </row>
    <row r="10" spans="2:8" ht="64.5" thickBot="1">
      <c r="B10" s="135"/>
      <c r="C10" s="134" t="s">
        <v>3</v>
      </c>
      <c r="D10" s="140" t="s">
        <v>37</v>
      </c>
      <c r="E10" s="141"/>
      <c r="F10" s="142"/>
      <c r="G10" s="1">
        <v>9</v>
      </c>
      <c r="H10" s="8" t="s">
        <v>59</v>
      </c>
    </row>
    <row r="11" spans="2:8" ht="26.25" thickBot="1">
      <c r="B11" s="135"/>
      <c r="C11" s="135"/>
      <c r="D11" s="140" t="s">
        <v>38</v>
      </c>
      <c r="E11" s="141"/>
      <c r="F11" s="142"/>
      <c r="G11" s="48">
        <v>10</v>
      </c>
      <c r="H11" s="6" t="s">
        <v>111</v>
      </c>
    </row>
    <row r="12" spans="2:8" ht="268.5" thickBot="1">
      <c r="B12" s="135"/>
      <c r="C12" s="135"/>
      <c r="D12" s="140" t="s">
        <v>39</v>
      </c>
      <c r="E12" s="141"/>
      <c r="F12" s="142"/>
      <c r="G12" s="1">
        <v>11</v>
      </c>
      <c r="H12" s="8" t="s">
        <v>89</v>
      </c>
    </row>
    <row r="13" spans="2:8" ht="26.25" thickBot="1">
      <c r="B13" s="135"/>
      <c r="C13" s="135"/>
      <c r="D13" s="140" t="s">
        <v>40</v>
      </c>
      <c r="E13" s="141"/>
      <c r="F13" s="142"/>
      <c r="G13" s="1">
        <v>12</v>
      </c>
      <c r="H13" s="6" t="s">
        <v>88</v>
      </c>
    </row>
    <row r="14" spans="2:8" ht="51.75" thickBot="1">
      <c r="B14" s="135"/>
      <c r="C14" s="135"/>
      <c r="D14" s="140" t="s">
        <v>41</v>
      </c>
      <c r="E14" s="141"/>
      <c r="F14" s="142"/>
      <c r="G14" s="48">
        <v>13</v>
      </c>
      <c r="H14" s="6" t="s">
        <v>92</v>
      </c>
    </row>
    <row r="15" spans="2:8" ht="15.75" thickBot="1">
      <c r="B15" s="135"/>
      <c r="C15" s="135"/>
      <c r="D15" s="140" t="s">
        <v>42</v>
      </c>
      <c r="E15" s="141"/>
      <c r="F15" s="142"/>
      <c r="G15" s="1">
        <v>14</v>
      </c>
      <c r="H15" s="20" t="s">
        <v>149</v>
      </c>
    </row>
    <row r="16" spans="2:8" ht="102.75" thickBot="1">
      <c r="B16" s="135"/>
      <c r="C16" s="135"/>
      <c r="D16" s="140" t="s">
        <v>43</v>
      </c>
      <c r="E16" s="147"/>
      <c r="F16" s="148"/>
      <c r="G16" s="1">
        <v>15</v>
      </c>
      <c r="H16" s="6" t="s">
        <v>132</v>
      </c>
    </row>
    <row r="17" spans="2:8" ht="15.75" thickBot="1">
      <c r="B17" s="131" t="s">
        <v>159</v>
      </c>
      <c r="C17" s="131" t="s">
        <v>9</v>
      </c>
      <c r="D17" s="136" t="s">
        <v>25</v>
      </c>
      <c r="E17" s="143" t="s">
        <v>156</v>
      </c>
      <c r="F17" s="28">
        <v>2018</v>
      </c>
      <c r="G17" s="48">
        <v>16</v>
      </c>
      <c r="H17" s="17" t="s">
        <v>113</v>
      </c>
    </row>
    <row r="18" spans="2:8" ht="15.75" thickBot="1">
      <c r="B18" s="132"/>
      <c r="C18" s="132"/>
      <c r="D18" s="138"/>
      <c r="E18" s="144"/>
      <c r="F18" s="28">
        <v>2019</v>
      </c>
      <c r="G18" s="38">
        <v>17</v>
      </c>
      <c r="H18" s="17" t="s">
        <v>113</v>
      </c>
    </row>
    <row r="19" spans="2:8" ht="24.75" thickBot="1">
      <c r="B19" s="133"/>
      <c r="C19" s="132"/>
      <c r="D19" s="138"/>
      <c r="E19" s="32" t="s">
        <v>18</v>
      </c>
      <c r="F19" s="30">
        <v>2020</v>
      </c>
      <c r="G19" s="1">
        <v>18</v>
      </c>
      <c r="H19" s="17" t="s">
        <v>113</v>
      </c>
    </row>
    <row r="20" spans="2:8" ht="51.75" thickBot="1">
      <c r="B20" s="131" t="s">
        <v>160</v>
      </c>
      <c r="C20" s="132"/>
      <c r="D20" s="138"/>
      <c r="E20" s="28" t="s">
        <v>157</v>
      </c>
      <c r="F20" s="29">
        <v>2021</v>
      </c>
      <c r="G20" s="48">
        <v>19</v>
      </c>
      <c r="H20" s="17" t="s">
        <v>113</v>
      </c>
    </row>
    <row r="21" spans="2:8" ht="15.75" thickBot="1">
      <c r="B21" s="132"/>
      <c r="C21" s="132"/>
      <c r="D21" s="138"/>
      <c r="E21" s="145" t="s">
        <v>158</v>
      </c>
      <c r="F21" s="28">
        <v>2022</v>
      </c>
      <c r="G21" s="1">
        <v>20</v>
      </c>
      <c r="H21" s="17" t="s">
        <v>113</v>
      </c>
    </row>
    <row r="22" spans="2:8" ht="15.75" thickBot="1">
      <c r="B22" s="132"/>
      <c r="C22" s="132"/>
      <c r="D22" s="138"/>
      <c r="E22" s="146"/>
      <c r="F22" s="28">
        <v>2023</v>
      </c>
      <c r="G22" s="1">
        <v>21</v>
      </c>
      <c r="H22" s="17" t="s">
        <v>113</v>
      </c>
    </row>
    <row r="23" spans="2:8" ht="15.75" thickBot="1">
      <c r="B23" s="133"/>
      <c r="C23" s="132"/>
      <c r="D23" s="137"/>
      <c r="E23" s="144"/>
      <c r="F23" s="45">
        <v>2024</v>
      </c>
      <c r="G23" s="48">
        <v>22</v>
      </c>
      <c r="H23" s="17" t="s">
        <v>113</v>
      </c>
    </row>
    <row r="24" spans="2:8" ht="15.75" thickBot="1">
      <c r="B24" s="131" t="s">
        <v>159</v>
      </c>
      <c r="C24" s="132"/>
      <c r="D24" s="136" t="s">
        <v>28</v>
      </c>
      <c r="E24" s="131" t="s">
        <v>156</v>
      </c>
      <c r="F24" s="28">
        <v>2018</v>
      </c>
      <c r="G24" s="1">
        <v>23</v>
      </c>
      <c r="H24" s="17" t="s">
        <v>113</v>
      </c>
    </row>
    <row r="25" spans="2:8" ht="15.75" thickBot="1">
      <c r="B25" s="132"/>
      <c r="C25" s="132"/>
      <c r="D25" s="138"/>
      <c r="E25" s="133"/>
      <c r="F25" s="28">
        <v>2019</v>
      </c>
      <c r="G25" s="1">
        <v>24</v>
      </c>
      <c r="H25" s="17" t="s">
        <v>113</v>
      </c>
    </row>
    <row r="26" spans="2:8" ht="24.75" thickBot="1">
      <c r="B26" s="132"/>
      <c r="C26" s="132"/>
      <c r="D26" s="137"/>
      <c r="E26" s="31" t="s">
        <v>18</v>
      </c>
      <c r="F26" s="29">
        <v>2020</v>
      </c>
      <c r="G26" s="48">
        <v>25</v>
      </c>
      <c r="H26" s="17" t="s">
        <v>113</v>
      </c>
    </row>
    <row r="27" spans="2:8" ht="15.75" thickBot="1">
      <c r="B27" s="132"/>
      <c r="C27" s="132"/>
      <c r="D27" s="131" t="s">
        <v>161</v>
      </c>
      <c r="E27" s="152" t="s">
        <v>156</v>
      </c>
      <c r="F27" s="28">
        <v>2018</v>
      </c>
      <c r="G27" s="1">
        <v>26</v>
      </c>
      <c r="H27" s="17" t="s">
        <v>113</v>
      </c>
    </row>
    <row r="28" spans="2:8" ht="15.75" thickBot="1">
      <c r="B28" s="132"/>
      <c r="C28" s="132"/>
      <c r="D28" s="132"/>
      <c r="E28" s="153"/>
      <c r="F28" s="28">
        <v>2019</v>
      </c>
      <c r="G28" s="36">
        <v>27</v>
      </c>
      <c r="H28" s="17" t="s">
        <v>113</v>
      </c>
    </row>
    <row r="29" spans="2:8" ht="15.75" thickBot="1">
      <c r="B29" s="133"/>
      <c r="C29" s="132"/>
      <c r="D29" s="132"/>
      <c r="E29" s="30" t="s">
        <v>18</v>
      </c>
      <c r="F29" s="29">
        <v>2020</v>
      </c>
      <c r="G29" s="47">
        <v>28</v>
      </c>
      <c r="H29" s="17" t="s">
        <v>113</v>
      </c>
    </row>
    <row r="30" spans="2:8" ht="51.75" thickBot="1">
      <c r="B30" s="131" t="s">
        <v>162</v>
      </c>
      <c r="C30" s="132"/>
      <c r="D30" s="132"/>
      <c r="E30" s="28" t="s">
        <v>157</v>
      </c>
      <c r="F30" s="30">
        <v>2021</v>
      </c>
      <c r="G30" s="48">
        <v>29</v>
      </c>
      <c r="H30" s="17" t="s">
        <v>113</v>
      </c>
    </row>
    <row r="31" spans="2:8" ht="15.75" thickBot="1">
      <c r="B31" s="132"/>
      <c r="C31" s="132"/>
      <c r="D31" s="132"/>
      <c r="E31" s="152" t="s">
        <v>158</v>
      </c>
      <c r="F31" s="28">
        <v>2022</v>
      </c>
      <c r="G31" s="1">
        <v>30</v>
      </c>
      <c r="H31" s="17" t="s">
        <v>113</v>
      </c>
    </row>
    <row r="32" spans="2:8" ht="15.75" thickBot="1">
      <c r="B32" s="132"/>
      <c r="C32" s="132"/>
      <c r="D32" s="132"/>
      <c r="E32" s="154"/>
      <c r="F32" s="28">
        <v>2023</v>
      </c>
      <c r="G32" s="48">
        <v>31</v>
      </c>
      <c r="H32" s="17" t="s">
        <v>113</v>
      </c>
    </row>
    <row r="33" spans="2:8" ht="15.75" thickBot="1">
      <c r="B33" s="133"/>
      <c r="C33" s="132"/>
      <c r="D33" s="133"/>
      <c r="E33" s="154"/>
      <c r="F33" s="45">
        <v>2024</v>
      </c>
      <c r="G33" s="27">
        <v>32</v>
      </c>
      <c r="H33" s="17" t="s">
        <v>113</v>
      </c>
    </row>
    <row r="34" spans="2:8" ht="15.75" thickBot="1">
      <c r="B34" s="131" t="s">
        <v>163</v>
      </c>
      <c r="C34" s="138"/>
      <c r="D34" s="131" t="s">
        <v>164</v>
      </c>
      <c r="E34" s="151" t="s">
        <v>156</v>
      </c>
      <c r="F34" s="28">
        <v>2018</v>
      </c>
      <c r="G34" s="38">
        <v>33</v>
      </c>
      <c r="H34" s="17" t="s">
        <v>113</v>
      </c>
    </row>
    <row r="35" spans="2:8" ht="15.75" thickBot="1">
      <c r="B35" s="132"/>
      <c r="C35" s="138"/>
      <c r="D35" s="132"/>
      <c r="E35" s="151"/>
      <c r="F35" s="44">
        <v>2019</v>
      </c>
      <c r="G35" s="38">
        <v>34</v>
      </c>
      <c r="H35" s="17" t="s">
        <v>113</v>
      </c>
    </row>
    <row r="36" spans="2:8" ht="24.75" thickBot="1">
      <c r="B36" s="133"/>
      <c r="C36" s="138"/>
      <c r="D36" s="133"/>
      <c r="E36" s="33" t="s">
        <v>18</v>
      </c>
      <c r="F36" s="30">
        <v>2020</v>
      </c>
      <c r="G36" s="38">
        <v>35</v>
      </c>
      <c r="H36" s="17" t="s">
        <v>113</v>
      </c>
    </row>
    <row r="37" spans="2:8" ht="15.75" thickBot="1">
      <c r="B37" s="132" t="s">
        <v>8</v>
      </c>
      <c r="C37" s="132"/>
      <c r="D37" s="136" t="s">
        <v>13</v>
      </c>
      <c r="E37" s="149" t="s">
        <v>29</v>
      </c>
      <c r="F37" s="150"/>
      <c r="G37" s="1">
        <v>36</v>
      </c>
      <c r="H37" s="39" t="s">
        <v>114</v>
      </c>
    </row>
    <row r="38" spans="2:8" ht="102.75" thickBot="1">
      <c r="B38" s="133"/>
      <c r="C38" s="133"/>
      <c r="D38" s="137"/>
      <c r="E38" s="149" t="s">
        <v>30</v>
      </c>
      <c r="F38" s="150"/>
      <c r="G38" s="48">
        <v>37</v>
      </c>
      <c r="H38" s="42" t="s">
        <v>133</v>
      </c>
    </row>
  </sheetData>
  <mergeCells count="38">
    <mergeCell ref="E27:E28"/>
    <mergeCell ref="B30:B33"/>
    <mergeCell ref="E31:E33"/>
    <mergeCell ref="B34:B36"/>
    <mergeCell ref="D34:D36"/>
    <mergeCell ref="E34:E35"/>
    <mergeCell ref="D15:F15"/>
    <mergeCell ref="D16:F16"/>
    <mergeCell ref="B17:B19"/>
    <mergeCell ref="C17:C38"/>
    <mergeCell ref="D17:D23"/>
    <mergeCell ref="E17:E18"/>
    <mergeCell ref="B20:B23"/>
    <mergeCell ref="E21:E23"/>
    <mergeCell ref="B24:B29"/>
    <mergeCell ref="D24:D26"/>
    <mergeCell ref="E24:E25"/>
    <mergeCell ref="D27:D33"/>
    <mergeCell ref="B37:B38"/>
    <mergeCell ref="D37:D38"/>
    <mergeCell ref="E37:F37"/>
    <mergeCell ref="E38:F38"/>
    <mergeCell ref="B2:F2"/>
    <mergeCell ref="B3:B16"/>
    <mergeCell ref="C3:C9"/>
    <mergeCell ref="D3:F3"/>
    <mergeCell ref="D4:F4"/>
    <mergeCell ref="D5:F5"/>
    <mergeCell ref="D6:F6"/>
    <mergeCell ref="D7:F7"/>
    <mergeCell ref="D8:F8"/>
    <mergeCell ref="D9:F9"/>
    <mergeCell ref="C10:C16"/>
    <mergeCell ref="D10:F10"/>
    <mergeCell ref="D11:F11"/>
    <mergeCell ref="D12:F12"/>
    <mergeCell ref="D13:F13"/>
    <mergeCell ref="D14:F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G41"/>
  <sheetViews>
    <sheetView topLeftCell="A10" workbookViewId="0">
      <selection activeCell="G13" sqref="G13:G19"/>
    </sheetView>
  </sheetViews>
  <sheetFormatPr defaultRowHeight="15"/>
  <cols>
    <col min="2" max="2" width="6" customWidth="1"/>
    <col min="5" max="5" width="26.85546875" customWidth="1"/>
    <col min="6" max="6" width="49.85546875" customWidth="1"/>
    <col min="7" max="7" width="38" customWidth="1"/>
  </cols>
  <sheetData>
    <row r="2" spans="2:7" ht="15.75">
      <c r="C2" s="159" t="s">
        <v>168</v>
      </c>
      <c r="D2" s="159"/>
      <c r="E2" s="159"/>
      <c r="F2" s="159"/>
    </row>
    <row r="3" spans="2:7" ht="15.75">
      <c r="B3" s="55">
        <v>1</v>
      </c>
      <c r="C3" s="162" t="s">
        <v>166</v>
      </c>
      <c r="D3" s="162"/>
      <c r="E3" s="162"/>
      <c r="F3" s="52" t="s">
        <v>167</v>
      </c>
    </row>
    <row r="4" spans="2:7" ht="15.75">
      <c r="B4" s="23"/>
      <c r="C4" s="161" t="s">
        <v>169</v>
      </c>
      <c r="D4" s="161"/>
      <c r="E4" s="161"/>
      <c r="F4" s="161"/>
    </row>
    <row r="5" spans="2:7" ht="126">
      <c r="B5" s="55">
        <v>2</v>
      </c>
      <c r="C5" s="158" t="s">
        <v>165</v>
      </c>
      <c r="D5" s="158"/>
      <c r="E5" s="158"/>
      <c r="F5" s="6" t="s">
        <v>56</v>
      </c>
      <c r="G5" s="52" t="s">
        <v>61</v>
      </c>
    </row>
    <row r="6" spans="2:7" ht="141.75">
      <c r="B6" s="55">
        <v>3</v>
      </c>
      <c r="C6" s="158" t="s">
        <v>31</v>
      </c>
      <c r="D6" s="158"/>
      <c r="E6" s="158"/>
      <c r="F6" s="6" t="s">
        <v>57</v>
      </c>
      <c r="G6" s="57" t="s">
        <v>62</v>
      </c>
    </row>
    <row r="7" spans="2:7" ht="31.5">
      <c r="B7" s="55">
        <v>4</v>
      </c>
      <c r="C7" s="158" t="s">
        <v>32</v>
      </c>
      <c r="D7" s="158"/>
      <c r="E7" s="158"/>
      <c r="F7" s="8" t="s">
        <v>60</v>
      </c>
      <c r="G7" s="57" t="s">
        <v>63</v>
      </c>
    </row>
    <row r="8" spans="2:7" ht="15.75">
      <c r="B8" s="55">
        <v>5</v>
      </c>
      <c r="C8" s="158" t="s">
        <v>33</v>
      </c>
      <c r="D8" s="158"/>
      <c r="E8" s="158"/>
      <c r="F8" s="56">
        <v>39814</v>
      </c>
      <c r="G8" s="58">
        <v>39814</v>
      </c>
    </row>
    <row r="9" spans="2:7" ht="15.75">
      <c r="B9" s="55">
        <v>6</v>
      </c>
      <c r="C9" s="158" t="s">
        <v>34</v>
      </c>
      <c r="D9" s="158"/>
      <c r="E9" s="158"/>
      <c r="F9" s="56">
        <v>39814</v>
      </c>
      <c r="G9" s="58">
        <v>39814</v>
      </c>
    </row>
    <row r="10" spans="2:7" ht="15.75">
      <c r="B10" s="55">
        <v>7</v>
      </c>
      <c r="C10" s="158" t="s">
        <v>35</v>
      </c>
      <c r="D10" s="158"/>
      <c r="E10" s="158"/>
      <c r="F10" s="8" t="s">
        <v>46</v>
      </c>
      <c r="G10" s="57" t="s">
        <v>46</v>
      </c>
    </row>
    <row r="11" spans="2:7" ht="15.75">
      <c r="B11" s="55">
        <v>8</v>
      </c>
      <c r="C11" s="158" t="s">
        <v>36</v>
      </c>
      <c r="D11" s="158"/>
      <c r="E11" s="158"/>
      <c r="F11" s="8" t="s">
        <v>46</v>
      </c>
      <c r="G11" s="57" t="s">
        <v>46</v>
      </c>
    </row>
    <row r="12" spans="2:7" ht="15.75">
      <c r="B12" s="23"/>
      <c r="C12" s="160" t="s">
        <v>170</v>
      </c>
      <c r="D12" s="160"/>
      <c r="E12" s="160"/>
      <c r="F12" s="160"/>
      <c r="G12" s="57"/>
    </row>
    <row r="13" spans="2:7" ht="31.5">
      <c r="B13" s="55">
        <v>9</v>
      </c>
      <c r="C13" s="158" t="s">
        <v>37</v>
      </c>
      <c r="D13" s="158"/>
      <c r="E13" s="158"/>
      <c r="F13" s="8" t="s">
        <v>59</v>
      </c>
      <c r="G13" s="57" t="s">
        <v>64</v>
      </c>
    </row>
    <row r="14" spans="2:7" ht="15.75">
      <c r="B14" s="55">
        <v>10</v>
      </c>
      <c r="C14" s="158" t="s">
        <v>38</v>
      </c>
      <c r="D14" s="158"/>
      <c r="E14" s="158"/>
      <c r="F14" s="6" t="s">
        <v>111</v>
      </c>
      <c r="G14" s="52" t="s">
        <v>111</v>
      </c>
    </row>
    <row r="15" spans="2:7" ht="51">
      <c r="B15" s="55">
        <v>11</v>
      </c>
      <c r="C15" s="158" t="s">
        <v>39</v>
      </c>
      <c r="D15" s="158"/>
      <c r="E15" s="158"/>
      <c r="F15" s="8" t="s">
        <v>89</v>
      </c>
      <c r="G15" s="52" t="s">
        <v>90</v>
      </c>
    </row>
    <row r="16" spans="2:7" ht="15.75">
      <c r="B16" s="55">
        <v>12</v>
      </c>
      <c r="C16" s="158" t="s">
        <v>40</v>
      </c>
      <c r="D16" s="158"/>
      <c r="E16" s="158"/>
      <c r="F16" s="6" t="s">
        <v>88</v>
      </c>
      <c r="G16" s="52" t="s">
        <v>88</v>
      </c>
    </row>
    <row r="17" spans="2:7" ht="15.75">
      <c r="B17" s="55">
        <v>13</v>
      </c>
      <c r="C17" s="158" t="s">
        <v>41</v>
      </c>
      <c r="D17" s="158"/>
      <c r="E17" s="158"/>
      <c r="F17" s="6" t="s">
        <v>92</v>
      </c>
      <c r="G17" s="52" t="s">
        <v>92</v>
      </c>
    </row>
    <row r="18" spans="2:7" ht="15.75">
      <c r="B18" s="55">
        <v>14</v>
      </c>
      <c r="C18" s="158" t="s">
        <v>42</v>
      </c>
      <c r="D18" s="158"/>
      <c r="E18" s="158"/>
      <c r="F18" s="20" t="s">
        <v>149</v>
      </c>
      <c r="G18" s="59" t="s">
        <v>152</v>
      </c>
    </row>
    <row r="19" spans="2:7" ht="31.5">
      <c r="B19" s="55">
        <v>15</v>
      </c>
      <c r="C19" s="158" t="s">
        <v>43</v>
      </c>
      <c r="D19" s="158"/>
      <c r="E19" s="158"/>
      <c r="F19" s="6" t="s">
        <v>171</v>
      </c>
      <c r="G19" s="52" t="s">
        <v>132</v>
      </c>
    </row>
    <row r="20" spans="2:7" ht="15.75" customHeight="1">
      <c r="C20" s="163" t="s">
        <v>25</v>
      </c>
      <c r="D20" s="163" t="s">
        <v>156</v>
      </c>
      <c r="E20" s="53">
        <v>2018</v>
      </c>
      <c r="F20" s="54" t="s">
        <v>113</v>
      </c>
    </row>
    <row r="21" spans="2:7">
      <c r="C21" s="151"/>
      <c r="D21" s="151"/>
      <c r="E21" s="46">
        <v>2019</v>
      </c>
      <c r="F21" s="14" t="s">
        <v>113</v>
      </c>
    </row>
    <row r="22" spans="2:7" ht="24">
      <c r="C22" s="151"/>
      <c r="D22" s="50" t="s">
        <v>18</v>
      </c>
      <c r="E22" s="51">
        <v>2020</v>
      </c>
      <c r="F22" s="14" t="s">
        <v>113</v>
      </c>
    </row>
    <row r="23" spans="2:7" ht="51.75" customHeight="1">
      <c r="C23" s="151"/>
      <c r="D23" s="46" t="s">
        <v>157</v>
      </c>
      <c r="E23" s="51">
        <v>2021</v>
      </c>
      <c r="F23" s="14" t="s">
        <v>113</v>
      </c>
    </row>
    <row r="24" spans="2:7">
      <c r="C24" s="151"/>
      <c r="D24" s="151" t="s">
        <v>158</v>
      </c>
      <c r="E24" s="46">
        <v>2022</v>
      </c>
      <c r="F24" s="14" t="s">
        <v>113</v>
      </c>
    </row>
    <row r="25" spans="2:7">
      <c r="C25" s="151"/>
      <c r="D25" s="151"/>
      <c r="E25" s="46">
        <v>2023</v>
      </c>
      <c r="F25" s="14" t="s">
        <v>113</v>
      </c>
    </row>
    <row r="26" spans="2:7">
      <c r="C26" s="151"/>
      <c r="D26" s="151"/>
      <c r="E26" s="46">
        <v>2024</v>
      </c>
      <c r="F26" s="14" t="s">
        <v>113</v>
      </c>
    </row>
    <row r="27" spans="2:7" ht="15.75" customHeight="1">
      <c r="C27" s="151" t="s">
        <v>28</v>
      </c>
      <c r="D27" s="151" t="s">
        <v>156</v>
      </c>
      <c r="E27" s="46">
        <v>2018</v>
      </c>
      <c r="F27" s="14" t="s">
        <v>113</v>
      </c>
    </row>
    <row r="28" spans="2:7">
      <c r="C28" s="151"/>
      <c r="D28" s="151"/>
      <c r="E28" s="46">
        <v>2019</v>
      </c>
      <c r="F28" s="14" t="s">
        <v>113</v>
      </c>
    </row>
    <row r="29" spans="2:7" ht="24">
      <c r="C29" s="151"/>
      <c r="D29" s="50" t="s">
        <v>18</v>
      </c>
      <c r="E29" s="51">
        <v>2020</v>
      </c>
      <c r="F29" s="14" t="s">
        <v>113</v>
      </c>
    </row>
    <row r="30" spans="2:7">
      <c r="C30" s="151" t="s">
        <v>161</v>
      </c>
      <c r="D30" s="151" t="s">
        <v>156</v>
      </c>
      <c r="E30" s="46">
        <v>2018</v>
      </c>
      <c r="F30" s="14" t="s">
        <v>113</v>
      </c>
    </row>
    <row r="31" spans="2:7">
      <c r="C31" s="151"/>
      <c r="D31" s="151"/>
      <c r="E31" s="46">
        <v>2019</v>
      </c>
      <c r="F31" s="14" t="s">
        <v>113</v>
      </c>
    </row>
    <row r="32" spans="2:7">
      <c r="C32" s="151"/>
      <c r="D32" s="51" t="s">
        <v>18</v>
      </c>
      <c r="E32" s="51">
        <v>2020</v>
      </c>
      <c r="F32" s="14" t="s">
        <v>113</v>
      </c>
    </row>
    <row r="33" spans="3:6" ht="51.75" customHeight="1">
      <c r="C33" s="151"/>
      <c r="D33" s="46" t="s">
        <v>157</v>
      </c>
      <c r="E33" s="51">
        <v>2021</v>
      </c>
      <c r="F33" s="14" t="s">
        <v>113</v>
      </c>
    </row>
    <row r="34" spans="3:6">
      <c r="C34" s="151"/>
      <c r="D34" s="151" t="s">
        <v>158</v>
      </c>
      <c r="E34" s="46">
        <v>2022</v>
      </c>
      <c r="F34" s="14" t="s">
        <v>113</v>
      </c>
    </row>
    <row r="35" spans="3:6">
      <c r="C35" s="151"/>
      <c r="D35" s="151"/>
      <c r="E35" s="46">
        <v>2023</v>
      </c>
      <c r="F35" s="14" t="s">
        <v>113</v>
      </c>
    </row>
    <row r="36" spans="3:6">
      <c r="C36" s="151"/>
      <c r="D36" s="151"/>
      <c r="E36" s="46">
        <v>2024</v>
      </c>
      <c r="F36" s="14" t="s">
        <v>113</v>
      </c>
    </row>
    <row r="37" spans="3:6" ht="15.75" customHeight="1">
      <c r="C37" s="151" t="s">
        <v>164</v>
      </c>
      <c r="D37" s="151" t="s">
        <v>156</v>
      </c>
      <c r="E37" s="46">
        <v>2018</v>
      </c>
      <c r="F37" s="14" t="s">
        <v>113</v>
      </c>
    </row>
    <row r="38" spans="3:6">
      <c r="C38" s="151"/>
      <c r="D38" s="151"/>
      <c r="E38" s="46">
        <v>2019</v>
      </c>
      <c r="F38" s="14" t="s">
        <v>113</v>
      </c>
    </row>
    <row r="39" spans="3:6" ht="24">
      <c r="C39" s="151"/>
      <c r="D39" s="50" t="s">
        <v>18</v>
      </c>
      <c r="E39" s="51">
        <v>2020</v>
      </c>
      <c r="F39" s="14" t="s">
        <v>113</v>
      </c>
    </row>
    <row r="40" spans="3:6" ht="15.75" customHeight="1">
      <c r="C40" s="151" t="s">
        <v>13</v>
      </c>
      <c r="D40" s="151" t="s">
        <v>29</v>
      </c>
      <c r="E40" s="151"/>
      <c r="F40" s="39" t="s">
        <v>114</v>
      </c>
    </row>
    <row r="41" spans="3:6" ht="25.5">
      <c r="C41" s="151"/>
      <c r="D41" s="151" t="s">
        <v>30</v>
      </c>
      <c r="E41" s="151"/>
      <c r="F41" s="42" t="s">
        <v>133</v>
      </c>
    </row>
  </sheetData>
  <mergeCells count="31">
    <mergeCell ref="C2:F2"/>
    <mergeCell ref="C12:F12"/>
    <mergeCell ref="C40:C41"/>
    <mergeCell ref="D40:E40"/>
    <mergeCell ref="D41:E41"/>
    <mergeCell ref="C4:F4"/>
    <mergeCell ref="C3:E3"/>
    <mergeCell ref="D30:D31"/>
    <mergeCell ref="D34:D36"/>
    <mergeCell ref="C37:C39"/>
    <mergeCell ref="D37:D38"/>
    <mergeCell ref="C20:C26"/>
    <mergeCell ref="D20:D21"/>
    <mergeCell ref="D24:D26"/>
    <mergeCell ref="C27:C29"/>
    <mergeCell ref="D27:D28"/>
    <mergeCell ref="C30:C36"/>
    <mergeCell ref="C10:E10"/>
    <mergeCell ref="C11:E11"/>
    <mergeCell ref="C13:E13"/>
    <mergeCell ref="C14:E14"/>
    <mergeCell ref="C15:E15"/>
    <mergeCell ref="C16:E16"/>
    <mergeCell ref="C17:E17"/>
    <mergeCell ref="C18:E18"/>
    <mergeCell ref="C19:E19"/>
    <mergeCell ref="C5:E5"/>
    <mergeCell ref="C6:E6"/>
    <mergeCell ref="C7:E7"/>
    <mergeCell ref="C8:E8"/>
    <mergeCell ref="C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Корянова СВ</dc:creator>
  <cp:lastModifiedBy>Загайнова М.Н.</cp:lastModifiedBy>
  <dcterms:created xsi:type="dcterms:W3CDTF">2021-04-01T04:20:10Z</dcterms:created>
  <dcterms:modified xsi:type="dcterms:W3CDTF">2021-10-20T03:52:14Z</dcterms:modified>
</cp:coreProperties>
</file>